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5295" activeTab="2"/>
  </bookViews>
  <sheets>
    <sheet name="Screening" sheetId="1" r:id="rId1"/>
    <sheet name="Visit0" sheetId="2" r:id="rId2"/>
    <sheet name="Visit6Mo" sheetId="3" r:id="rId3"/>
    <sheet name="Visit12Mo" sheetId="4" r:id="rId4"/>
    <sheet name="Visit24Mo" sheetId="5" r:id="rId5"/>
    <sheet name="Visit36Mo" sheetId="6" r:id="rId6"/>
    <sheet name="Data" sheetId="7" r:id="rId7"/>
  </sheets>
  <definedNames/>
  <calcPr fullCalcOnLoad="1"/>
</workbook>
</file>

<file path=xl/sharedStrings.xml><?xml version="1.0" encoding="utf-8"?>
<sst xmlns="http://schemas.openxmlformats.org/spreadsheetml/2006/main" count="1804" uniqueCount="594">
  <si>
    <t>Date</t>
  </si>
  <si>
    <t>Dose
(e.g. 50 mg)</t>
  </si>
  <si>
    <t>Never</t>
  </si>
  <si>
    <t>Former</t>
  </si>
  <si>
    <t>Cigarettes</t>
  </si>
  <si>
    <t>Current</t>
  </si>
  <si>
    <t>Year
Begun</t>
  </si>
  <si>
    <t>Packs
per Day</t>
  </si>
  <si>
    <t>Alcohol</t>
  </si>
  <si>
    <t>Current Medications</t>
  </si>
  <si>
    <t>Major Illnesses or Hospitalizations</t>
  </si>
  <si>
    <t>Times per day
(e.g. 2/day)</t>
  </si>
  <si>
    <t>DM</t>
  </si>
  <si>
    <t>Mother</t>
  </si>
  <si>
    <t>Father</t>
  </si>
  <si>
    <t>Age at
Death</t>
  </si>
  <si>
    <t>--</t>
  </si>
  <si>
    <t>Age</t>
  </si>
  <si>
    <t>So/D/B/S</t>
  </si>
  <si>
    <t>MI</t>
  </si>
  <si>
    <t>CABG/
PTCA</t>
  </si>
  <si>
    <t>HTN</t>
  </si>
  <si>
    <t>Cause of Death
(incld "Sudden")</t>
  </si>
  <si>
    <t>Stroke
or TIA</t>
  </si>
  <si>
    <t>Last Name</t>
  </si>
  <si>
    <t>Study No.</t>
  </si>
  <si>
    <t>DOB</t>
  </si>
  <si>
    <t>Enter approx. age at first occurrence of:</t>
  </si>
  <si>
    <t>CKD</t>
  </si>
  <si>
    <t>(X)</t>
  </si>
  <si>
    <t>Family
History</t>
  </si>
  <si>
    <t>Ever treated for hypertension (Y):</t>
  </si>
  <si>
    <t>Gout:</t>
  </si>
  <si>
    <t>First Name</t>
  </si>
  <si>
    <t>M.I.</t>
  </si>
  <si>
    <t>Radiocontrast Allergy (Y/N):</t>
  </si>
  <si>
    <t>Not Full</t>
  </si>
  <si>
    <t>Relationship to recipient (Spouse / In-law / Distant blood relative / Friend / None (altruistic):</t>
  </si>
  <si>
    <t>Seafood Allergy:</t>
  </si>
  <si>
    <t>Desc:</t>
  </si>
  <si>
    <t>Year
Quit</t>
  </si>
  <si>
    <t>Number of Pregancies:</t>
  </si>
  <si>
    <t>Number of Deliveries:</t>
  </si>
  <si>
    <t>or Weight in lb =</t>
  </si>
  <si>
    <t>Weight in kg =</t>
  </si>
  <si>
    <t xml:space="preserve">Height in cm = </t>
  </si>
  <si>
    <t xml:space="preserve">or Height in in = </t>
  </si>
  <si>
    <t>Waist circ. in cm =</t>
  </si>
  <si>
    <t>or Waist circ. in in =</t>
  </si>
  <si>
    <t>Systolic BP #1 =</t>
  </si>
  <si>
    <t>Diastolic BP #1 =</t>
  </si>
  <si>
    <t>Systolic BP #2 =</t>
  </si>
  <si>
    <t>Diastolic BP #2 =</t>
  </si>
  <si>
    <t>Heart Rate #1 =</t>
  </si>
  <si>
    <t>Heart Rate #2 =</t>
  </si>
  <si>
    <t>S</t>
  </si>
  <si>
    <t>N</t>
  </si>
  <si>
    <t>Drinks
per Week</t>
  </si>
  <si>
    <t>-----</t>
  </si>
  <si>
    <t>Calc. Waist in in =</t>
  </si>
  <si>
    <t>Calc. Wt in kg =</t>
  </si>
  <si>
    <t>Calc. Wt in lb =</t>
  </si>
  <si>
    <t xml:space="preserve">Calc. Ht in cm = </t>
  </si>
  <si>
    <t xml:space="preserve">Calc. Ht in in = </t>
  </si>
  <si>
    <t>Calc. Waist in cm =</t>
  </si>
  <si>
    <t>BMI =</t>
  </si>
  <si>
    <t>Mostly wine</t>
  </si>
  <si>
    <t>Beer</t>
  </si>
  <si>
    <t>Both</t>
  </si>
  <si>
    <t>Other</t>
  </si>
  <si>
    <t>Potassium =</t>
  </si>
  <si>
    <t>Sodium =</t>
  </si>
  <si>
    <t>Chloride =</t>
  </si>
  <si>
    <t>CO2 =</t>
  </si>
  <si>
    <t>Calcium =</t>
  </si>
  <si>
    <t>mEq/L</t>
  </si>
  <si>
    <t>mg/dL</t>
  </si>
  <si>
    <t>Blood urea nitrogen =</t>
  </si>
  <si>
    <t>Serum creatinine =</t>
  </si>
  <si>
    <t>mL/min</t>
  </si>
  <si>
    <t>Fasting glucose =</t>
  </si>
  <si>
    <t>Serum albumin =</t>
  </si>
  <si>
    <t>g/dL</t>
  </si>
  <si>
    <t>Hemoglobin =</t>
  </si>
  <si>
    <t>White blood count =</t>
  </si>
  <si>
    <t>/1000</t>
  </si>
  <si>
    <t>Specific gravity =</t>
  </si>
  <si>
    <t xml:space="preserve">Protein = </t>
  </si>
  <si>
    <t>pH =</t>
  </si>
  <si>
    <t>Glucose =</t>
  </si>
  <si>
    <t>Blood =</t>
  </si>
  <si>
    <t>Ketones =</t>
  </si>
  <si>
    <t>Leukocyte esterase =</t>
  </si>
  <si>
    <t>Nitrites =</t>
  </si>
  <si>
    <t>Bilirubin =</t>
  </si>
  <si>
    <t>Dipstick for total protein =</t>
  </si>
  <si>
    <t>Dipstick for albumin =</t>
  </si>
  <si>
    <t>Dipstick for microalbumin =</t>
  </si>
  <si>
    <t>Protein:creatinine ratio =</t>
  </si>
  <si>
    <t>Other:</t>
  </si>
  <si>
    <t>=</t>
  </si>
  <si>
    <t>P</t>
  </si>
  <si>
    <t>Urinalysis (Value or N/P)</t>
  </si>
  <si>
    <t>Albumin:creatinine ratio =</t>
  </si>
  <si>
    <t>Calculated age</t>
  </si>
  <si>
    <t>C-G =</t>
  </si>
  <si>
    <t>Sex</t>
  </si>
  <si>
    <t>Male =</t>
  </si>
  <si>
    <t>MDRD=</t>
  </si>
  <si>
    <t>mL/min/1.73m2</t>
  </si>
  <si>
    <t>Black =</t>
  </si>
  <si>
    <t>Physical Measurements</t>
  </si>
  <si>
    <t>Screening Visit (Page 1)</t>
  </si>
  <si>
    <t>Screening Visit (Page 2)</t>
  </si>
  <si>
    <t>Dyslipidemia:</t>
  </si>
  <si>
    <t>Kidney disease:</t>
  </si>
  <si>
    <t>Proteinuria:</t>
  </si>
  <si>
    <t>Stroke:</t>
  </si>
  <si>
    <t>Heart disease:</t>
  </si>
  <si>
    <t>Diabetes or Hi-BG:</t>
  </si>
  <si>
    <t>ID</t>
  </si>
  <si>
    <t>Eth</t>
  </si>
  <si>
    <t>Rel</t>
  </si>
  <si>
    <t>Lipid</t>
  </si>
  <si>
    <t>Gout</t>
  </si>
  <si>
    <t>Diab</t>
  </si>
  <si>
    <t>Upro</t>
  </si>
  <si>
    <t>CVA</t>
  </si>
  <si>
    <t>CHD</t>
  </si>
  <si>
    <t>Oth</t>
  </si>
  <si>
    <t>Preg</t>
  </si>
  <si>
    <t>Deliv</t>
  </si>
  <si>
    <t>Sys1</t>
  </si>
  <si>
    <t>Dia1</t>
  </si>
  <si>
    <t>P1</t>
  </si>
  <si>
    <t>Sys2</t>
  </si>
  <si>
    <t>Dia2</t>
  </si>
  <si>
    <t>P2</t>
  </si>
  <si>
    <t>Visit</t>
  </si>
  <si>
    <t>Visit at 6 Months (Page 2)</t>
  </si>
  <si>
    <t>Visit at 6 Months (Page 1)</t>
  </si>
  <si>
    <t>Visit at 12 Months (Page 1)</t>
  </si>
  <si>
    <t>Visit at 12 Months (Page 2)</t>
  </si>
  <si>
    <t>Visit at 24 Months (Page 1)</t>
  </si>
  <si>
    <t>Visit at 24 Months (Page 2)</t>
  </si>
  <si>
    <t>Visit at 36 Months (Page 1)</t>
  </si>
  <si>
    <t>Visit at  36 Months (Page 2)</t>
  </si>
  <si>
    <t>Visit at Time 0 (Page 1)</t>
  </si>
  <si>
    <t>Visit at Time 0 (Page 2)</t>
  </si>
  <si>
    <t>Med. Record No.</t>
  </si>
  <si>
    <t>Systolic BP #3 =</t>
  </si>
  <si>
    <t>Diastolic BP #3 =</t>
  </si>
  <si>
    <t>Heart Rate #3 =</t>
  </si>
  <si>
    <r>
      <t>Ethnicity (W</t>
    </r>
    <r>
      <rPr>
        <sz val="11"/>
        <rFont val="Arial"/>
        <family val="2"/>
      </rPr>
      <t xml:space="preserve">hite </t>
    </r>
    <r>
      <rPr>
        <b/>
        <sz val="11"/>
        <rFont val="Arial"/>
        <family val="2"/>
      </rPr>
      <t>/ B</t>
    </r>
    <r>
      <rPr>
        <sz val="11"/>
        <rFont val="Arial"/>
        <family val="2"/>
      </rPr>
      <t>lack</t>
    </r>
    <r>
      <rPr>
        <b/>
        <sz val="11"/>
        <rFont val="Arial"/>
        <family val="2"/>
      </rPr>
      <t xml:space="preserve"> / H</t>
    </r>
    <r>
      <rPr>
        <sz val="11"/>
        <rFont val="Arial"/>
        <family val="2"/>
      </rPr>
      <t>ispanic</t>
    </r>
    <r>
      <rPr>
        <b/>
        <sz val="11"/>
        <rFont val="Arial"/>
        <family val="2"/>
      </rPr>
      <t xml:space="preserve"> / A</t>
    </r>
    <r>
      <rPr>
        <sz val="11"/>
        <rFont val="Arial"/>
        <family val="2"/>
      </rPr>
      <t>sian</t>
    </r>
    <r>
      <rPr>
        <b/>
        <sz val="11"/>
        <rFont val="Arial"/>
        <family val="2"/>
      </rPr>
      <t xml:space="preserve"> / N</t>
    </r>
    <r>
      <rPr>
        <sz val="11"/>
        <rFont val="Arial"/>
        <family val="2"/>
      </rPr>
      <t>ative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American</t>
    </r>
    <r>
      <rPr>
        <b/>
        <sz val="11"/>
        <rFont val="Arial"/>
        <family val="2"/>
      </rPr>
      <t xml:space="preserve"> / O</t>
    </r>
    <r>
      <rPr>
        <sz val="11"/>
        <rFont val="Arial"/>
        <family val="2"/>
      </rPr>
      <t>ther</t>
    </r>
    <r>
      <rPr>
        <b/>
        <sz val="11"/>
        <rFont val="Arial"/>
        <family val="2"/>
      </rPr>
      <t>):</t>
    </r>
  </si>
  <si>
    <r>
      <t>Ethnicity (W</t>
    </r>
    <r>
      <rPr>
        <sz val="11"/>
        <rFont val="Arial"/>
        <family val="2"/>
      </rPr>
      <t>hite</t>
    </r>
    <r>
      <rPr>
        <b/>
        <sz val="11"/>
        <rFont val="Arial"/>
        <family val="2"/>
      </rPr>
      <t xml:space="preserve"> / B</t>
    </r>
    <r>
      <rPr>
        <sz val="11"/>
        <rFont val="Arial"/>
        <family val="2"/>
      </rPr>
      <t>lack</t>
    </r>
    <r>
      <rPr>
        <b/>
        <sz val="11"/>
        <rFont val="Arial"/>
        <family val="2"/>
      </rPr>
      <t xml:space="preserve"> / H</t>
    </r>
    <r>
      <rPr>
        <sz val="11"/>
        <rFont val="Arial"/>
        <family val="2"/>
      </rPr>
      <t>ispanic</t>
    </r>
    <r>
      <rPr>
        <b/>
        <sz val="11"/>
        <rFont val="Arial"/>
        <family val="2"/>
      </rPr>
      <t xml:space="preserve"> / A</t>
    </r>
    <r>
      <rPr>
        <sz val="11"/>
        <rFont val="Arial"/>
        <family val="2"/>
      </rPr>
      <t xml:space="preserve">sian </t>
    </r>
    <r>
      <rPr>
        <b/>
        <sz val="11"/>
        <rFont val="Arial"/>
        <family val="2"/>
      </rPr>
      <t>/ N</t>
    </r>
    <r>
      <rPr>
        <sz val="11"/>
        <rFont val="Arial"/>
        <family val="2"/>
      </rPr>
      <t xml:space="preserve">ative American </t>
    </r>
    <r>
      <rPr>
        <b/>
        <sz val="11"/>
        <rFont val="Arial"/>
        <family val="2"/>
      </rPr>
      <t>/ O</t>
    </r>
    <r>
      <rPr>
        <sz val="11"/>
        <rFont val="Arial"/>
        <family val="2"/>
      </rPr>
      <t>ther</t>
    </r>
    <r>
      <rPr>
        <b/>
        <sz val="11"/>
        <rFont val="Arial"/>
        <family val="2"/>
      </rPr>
      <t>):</t>
    </r>
  </si>
  <si>
    <t>RCA</t>
  </si>
  <si>
    <t>SFA</t>
  </si>
  <si>
    <t>CN</t>
  </si>
  <si>
    <t>CF</t>
  </si>
  <si>
    <t>CFPPD</t>
  </si>
  <si>
    <t>CFYQ</t>
  </si>
  <si>
    <t>CC</t>
  </si>
  <si>
    <t>CCPPD</t>
  </si>
  <si>
    <t>CFYB</t>
  </si>
  <si>
    <t>CCYB</t>
  </si>
  <si>
    <t>EN</t>
  </si>
  <si>
    <t>EF</t>
  </si>
  <si>
    <t>EFYB</t>
  </si>
  <si>
    <t>EFYQ</t>
  </si>
  <si>
    <t>EC</t>
  </si>
  <si>
    <t>ECYB</t>
  </si>
  <si>
    <t>EFDPW</t>
  </si>
  <si>
    <t>ECDPW</t>
  </si>
  <si>
    <t>Wine</t>
  </si>
  <si>
    <t>HtCm</t>
  </si>
  <si>
    <t>WtKg</t>
  </si>
  <si>
    <t>WstCm</t>
  </si>
  <si>
    <t>|---------------------------------------Alcohol Consumption History-------------------------------------------------|</t>
  </si>
  <si>
    <t>|--Allergy--|</t>
  </si>
  <si>
    <t>|-----Identification------|</t>
  </si>
  <si>
    <t>|---Preg.---|</t>
  </si>
  <si>
    <t>Sys3</t>
  </si>
  <si>
    <t>Dia3</t>
  </si>
  <si>
    <t>P3</t>
  </si>
  <si>
    <t>|--------------------------------------Measurements----------------------------------------|</t>
  </si>
  <si>
    <t>Hosp1</t>
  </si>
  <si>
    <t>Hosp2</t>
  </si>
  <si>
    <t>Hosp3</t>
  </si>
  <si>
    <t>Hosp4</t>
  </si>
  <si>
    <t>Hosp5</t>
  </si>
  <si>
    <t>Hosp6</t>
  </si>
  <si>
    <t>Hosp7</t>
  </si>
  <si>
    <t>Hosp8</t>
  </si>
  <si>
    <t>Hosp9</t>
  </si>
  <si>
    <t>Hosp10</t>
  </si>
  <si>
    <t>Med1</t>
  </si>
  <si>
    <t>Med2</t>
  </si>
  <si>
    <t>Med3</t>
  </si>
  <si>
    <t>Med4</t>
  </si>
  <si>
    <t>Med5</t>
  </si>
  <si>
    <t>Med6</t>
  </si>
  <si>
    <t>Med7</t>
  </si>
  <si>
    <t>Med8</t>
  </si>
  <si>
    <t>Dose1</t>
  </si>
  <si>
    <t>Dose2</t>
  </si>
  <si>
    <t>Dose3</t>
  </si>
  <si>
    <t>Dose4</t>
  </si>
  <si>
    <t>Dose5</t>
  </si>
  <si>
    <t>Dose6</t>
  </si>
  <si>
    <t>Dose7</t>
  </si>
  <si>
    <t>Dose8</t>
  </si>
  <si>
    <t>HDate1</t>
  </si>
  <si>
    <t>HDate2</t>
  </si>
  <si>
    <t>Hdate3</t>
  </si>
  <si>
    <t>Hdate4</t>
  </si>
  <si>
    <t>Hdate5</t>
  </si>
  <si>
    <t>Hdate65</t>
  </si>
  <si>
    <t>Hdate7</t>
  </si>
  <si>
    <t>Hdate8</t>
  </si>
  <si>
    <t>Hdate9</t>
  </si>
  <si>
    <t>Hdate10</t>
  </si>
  <si>
    <t>|--------------------------------------------------------------------------------------Major Illnesses and Hospitalizations-----------------------------------------------------------------------------------------------|</t>
  </si>
  <si>
    <t>MoAge</t>
  </si>
  <si>
    <t>MoDTH</t>
  </si>
  <si>
    <t>MoCOD</t>
  </si>
  <si>
    <t>MoMI</t>
  </si>
  <si>
    <t>MoCABG</t>
  </si>
  <si>
    <t>MoCVA</t>
  </si>
  <si>
    <t>MoDM</t>
  </si>
  <si>
    <t>MoHTN</t>
  </si>
  <si>
    <t>MoCKD</t>
  </si>
  <si>
    <t>|--------------------------------------Family History: Mother--------------------------------------|</t>
  </si>
  <si>
    <t>FaDTH</t>
  </si>
  <si>
    <t>FaCOD</t>
  </si>
  <si>
    <t>FaMI</t>
  </si>
  <si>
    <t>FaCABG</t>
  </si>
  <si>
    <t>FaCVA</t>
  </si>
  <si>
    <t>FaDM</t>
  </si>
  <si>
    <t>FaHTN</t>
  </si>
  <si>
    <t>FaCKD</t>
  </si>
  <si>
    <t>FaAge</t>
  </si>
  <si>
    <t>|------------------------------------Family History: Father------------------------------------|</t>
  </si>
  <si>
    <t>Part1</t>
  </si>
  <si>
    <t>Age1</t>
  </si>
  <si>
    <t>DTH1</t>
  </si>
  <si>
    <t>COD1</t>
  </si>
  <si>
    <t>MI1</t>
  </si>
  <si>
    <t>CABG1</t>
  </si>
  <si>
    <t>CVA1</t>
  </si>
  <si>
    <t>DM1</t>
  </si>
  <si>
    <t>HTN1</t>
  </si>
  <si>
    <t>CKD1</t>
  </si>
  <si>
    <t>SoDBS1</t>
  </si>
  <si>
    <t>Part2</t>
  </si>
  <si>
    <t>Age2</t>
  </si>
  <si>
    <t>DTH2</t>
  </si>
  <si>
    <t>COD2</t>
  </si>
  <si>
    <t>MI2</t>
  </si>
  <si>
    <t>CABG2</t>
  </si>
  <si>
    <t>CVA2</t>
  </si>
  <si>
    <t>DM2</t>
  </si>
  <si>
    <t>HTN2</t>
  </si>
  <si>
    <t>CKD2</t>
  </si>
  <si>
    <t>SoDBS2</t>
  </si>
  <si>
    <t>Part3</t>
  </si>
  <si>
    <t>Age3</t>
  </si>
  <si>
    <t>DTH3</t>
  </si>
  <si>
    <t>COD3</t>
  </si>
  <si>
    <t>MI3</t>
  </si>
  <si>
    <t>CABG3</t>
  </si>
  <si>
    <t>CVA3</t>
  </si>
  <si>
    <t>DM3</t>
  </si>
  <si>
    <t>HTN3</t>
  </si>
  <si>
    <t>CKD3</t>
  </si>
  <si>
    <t>SoDBS3</t>
  </si>
  <si>
    <t>Part4</t>
  </si>
  <si>
    <t>Age4</t>
  </si>
  <si>
    <t>DTH4</t>
  </si>
  <si>
    <t>COD4</t>
  </si>
  <si>
    <t>MI4</t>
  </si>
  <si>
    <t>CABG4</t>
  </si>
  <si>
    <t>CVA4</t>
  </si>
  <si>
    <t>DM4</t>
  </si>
  <si>
    <t>HTN4</t>
  </si>
  <si>
    <t>CKD4</t>
  </si>
  <si>
    <t>SoDBS4</t>
  </si>
  <si>
    <t>Part5</t>
  </si>
  <si>
    <t>Age5</t>
  </si>
  <si>
    <t>DTH5</t>
  </si>
  <si>
    <t>COD5</t>
  </si>
  <si>
    <t>MI5</t>
  </si>
  <si>
    <t>CABG5</t>
  </si>
  <si>
    <t>CVA5</t>
  </si>
  <si>
    <t>DM5</t>
  </si>
  <si>
    <t>HTN5</t>
  </si>
  <si>
    <t>CKD5</t>
  </si>
  <si>
    <t>SoDBS5</t>
  </si>
  <si>
    <t>Part6</t>
  </si>
  <si>
    <t>Age6</t>
  </si>
  <si>
    <t>DTH6</t>
  </si>
  <si>
    <t>COD6</t>
  </si>
  <si>
    <t>MI6</t>
  </si>
  <si>
    <t>CABG6</t>
  </si>
  <si>
    <t>CVA6</t>
  </si>
  <si>
    <t>DM6</t>
  </si>
  <si>
    <t>HTN6</t>
  </si>
  <si>
    <t>CKD6</t>
  </si>
  <si>
    <t>SoDBS6</t>
  </si>
  <si>
    <t>Part7</t>
  </si>
  <si>
    <t>Age7</t>
  </si>
  <si>
    <t>DTH7</t>
  </si>
  <si>
    <t>COD7</t>
  </si>
  <si>
    <t>MI7</t>
  </si>
  <si>
    <t>CABG7</t>
  </si>
  <si>
    <t>CVA7</t>
  </si>
  <si>
    <t>DM7</t>
  </si>
  <si>
    <t>HTN7</t>
  </si>
  <si>
    <t>CKD7</t>
  </si>
  <si>
    <t>SoDBS7</t>
  </si>
  <si>
    <t>Part8</t>
  </si>
  <si>
    <t>Age8</t>
  </si>
  <si>
    <t>DTH8</t>
  </si>
  <si>
    <t>COD8</t>
  </si>
  <si>
    <t>MI8</t>
  </si>
  <si>
    <t>CABG8</t>
  </si>
  <si>
    <t>CVA8</t>
  </si>
  <si>
    <t>DM8</t>
  </si>
  <si>
    <t>HTN8</t>
  </si>
  <si>
    <t>CKD8</t>
  </si>
  <si>
    <t>SoDBS8</t>
  </si>
  <si>
    <t>Part9</t>
  </si>
  <si>
    <t>Age9</t>
  </si>
  <si>
    <t>DTH9</t>
  </si>
  <si>
    <t>COD9</t>
  </si>
  <si>
    <t>MI9</t>
  </si>
  <si>
    <t>CABG9</t>
  </si>
  <si>
    <t>CVA9</t>
  </si>
  <si>
    <t>DM9</t>
  </si>
  <si>
    <t>HTN9</t>
  </si>
  <si>
    <t>CKD9</t>
  </si>
  <si>
    <t>SoDBS9</t>
  </si>
  <si>
    <t>Part10</t>
  </si>
  <si>
    <t>Age10</t>
  </si>
  <si>
    <t>DTH10</t>
  </si>
  <si>
    <t>COD10</t>
  </si>
  <si>
    <t>MI10</t>
  </si>
  <si>
    <t>CABG10</t>
  </si>
  <si>
    <t>CVA10</t>
  </si>
  <si>
    <t>DM10</t>
  </si>
  <si>
    <t>HTN10</t>
  </si>
  <si>
    <t>CKD10</t>
  </si>
  <si>
    <t>SoDBS10</t>
  </si>
  <si>
    <t>Part11</t>
  </si>
  <si>
    <t>Age11</t>
  </si>
  <si>
    <t>DTH11</t>
  </si>
  <si>
    <t>COD11</t>
  </si>
  <si>
    <t>MI11</t>
  </si>
  <si>
    <t>CABG11</t>
  </si>
  <si>
    <t>CVA11</t>
  </si>
  <si>
    <t>DM11</t>
  </si>
  <si>
    <t>HTN11</t>
  </si>
  <si>
    <t>CKD11</t>
  </si>
  <si>
    <t>SoDBS11</t>
  </si>
  <si>
    <t>Fam Hist
Cont.</t>
  </si>
  <si>
    <t>SoDBS12</t>
  </si>
  <si>
    <t>Part12</t>
  </si>
  <si>
    <t>Age12</t>
  </si>
  <si>
    <t>DTH12</t>
  </si>
  <si>
    <t>COD12</t>
  </si>
  <si>
    <t>MI12</t>
  </si>
  <si>
    <t>CABG12</t>
  </si>
  <si>
    <t>CVA12</t>
  </si>
  <si>
    <t>DM12</t>
  </si>
  <si>
    <t>HTN12</t>
  </si>
  <si>
    <t>CKD12</t>
  </si>
  <si>
    <t>Part13</t>
  </si>
  <si>
    <t>Age13</t>
  </si>
  <si>
    <t>DTH13</t>
  </si>
  <si>
    <t>COD13</t>
  </si>
  <si>
    <t>MI13</t>
  </si>
  <si>
    <t>CABG13</t>
  </si>
  <si>
    <t>CVA13</t>
  </si>
  <si>
    <t>DM13</t>
  </si>
  <si>
    <t>HTN13</t>
  </si>
  <si>
    <t>CKD13</t>
  </si>
  <si>
    <t>SoDBS13</t>
  </si>
  <si>
    <t>Age14</t>
  </si>
  <si>
    <t>DTH14</t>
  </si>
  <si>
    <t>COD14</t>
  </si>
  <si>
    <t>MI14</t>
  </si>
  <si>
    <t>CABG14</t>
  </si>
  <si>
    <t>CVA14</t>
  </si>
  <si>
    <t>DM14</t>
  </si>
  <si>
    <t>HTN14</t>
  </si>
  <si>
    <t>CKD14</t>
  </si>
  <si>
    <t>SoDBS14</t>
  </si>
  <si>
    <t>Part14</t>
  </si>
  <si>
    <t>Part15</t>
  </si>
  <si>
    <t>Age15</t>
  </si>
  <si>
    <t>DTH15</t>
  </si>
  <si>
    <t>COD15</t>
  </si>
  <si>
    <t>MI15</t>
  </si>
  <si>
    <t>CABG15</t>
  </si>
  <si>
    <t>CVA15</t>
  </si>
  <si>
    <t>DM15</t>
  </si>
  <si>
    <t>HTN15</t>
  </si>
  <si>
    <t>CKD15</t>
  </si>
  <si>
    <t>SoDBS15</t>
  </si>
  <si>
    <t>Part16</t>
  </si>
  <si>
    <t>Age16</t>
  </si>
  <si>
    <t>DTH16</t>
  </si>
  <si>
    <t>COD16</t>
  </si>
  <si>
    <t>MI16</t>
  </si>
  <si>
    <t>CABG16</t>
  </si>
  <si>
    <t>CVA16</t>
  </si>
  <si>
    <t>DM16</t>
  </si>
  <si>
    <t>HTN16</t>
  </si>
  <si>
    <t>CKD16</t>
  </si>
  <si>
    <t>SoDBS16</t>
  </si>
  <si>
    <t>Part17</t>
  </si>
  <si>
    <t>Age17</t>
  </si>
  <si>
    <t>DTH17</t>
  </si>
  <si>
    <t>COD17</t>
  </si>
  <si>
    <t>MI17</t>
  </si>
  <si>
    <t>CABG17</t>
  </si>
  <si>
    <t>CVA17</t>
  </si>
  <si>
    <t>DM17</t>
  </si>
  <si>
    <t>HTN17</t>
  </si>
  <si>
    <t>CKD17</t>
  </si>
  <si>
    <t>SoDBS17</t>
  </si>
  <si>
    <t>Na</t>
  </si>
  <si>
    <t>K</t>
  </si>
  <si>
    <t>Cl</t>
  </si>
  <si>
    <t>CO2</t>
  </si>
  <si>
    <t>Ca</t>
  </si>
  <si>
    <t>WBC</t>
  </si>
  <si>
    <t>BUN</t>
  </si>
  <si>
    <t>Cr</t>
  </si>
  <si>
    <t>CG</t>
  </si>
  <si>
    <t>MDRD</t>
  </si>
  <si>
    <t>FG</t>
  </si>
  <si>
    <t>ALB</t>
  </si>
  <si>
    <t>SG</t>
  </si>
  <si>
    <t>Ph</t>
  </si>
  <si>
    <t>Hgb</t>
  </si>
  <si>
    <t>PRO</t>
  </si>
  <si>
    <t>GLU</t>
  </si>
  <si>
    <t>BILI</t>
  </si>
  <si>
    <t>BLD</t>
  </si>
  <si>
    <t>KET</t>
  </si>
  <si>
    <t>NIT</t>
  </si>
  <si>
    <t>LE</t>
  </si>
  <si>
    <t>UTP</t>
  </si>
  <si>
    <t>UALB</t>
  </si>
  <si>
    <t>MICRAL</t>
  </si>
  <si>
    <t>PCR</t>
  </si>
  <si>
    <t>ACR</t>
  </si>
  <si>
    <r>
      <t>Ethnicity (W</t>
    </r>
    <r>
      <rPr>
        <sz val="11"/>
        <rFont val="Arial"/>
        <family val="2"/>
      </rPr>
      <t xml:space="preserve">hite </t>
    </r>
    <r>
      <rPr>
        <b/>
        <sz val="11"/>
        <rFont val="Arial"/>
        <family val="2"/>
      </rPr>
      <t>/ B</t>
    </r>
    <r>
      <rPr>
        <sz val="11"/>
        <rFont val="Arial"/>
        <family val="2"/>
      </rPr>
      <t>lack</t>
    </r>
    <r>
      <rPr>
        <b/>
        <sz val="11"/>
        <rFont val="Arial"/>
        <family val="2"/>
      </rPr>
      <t xml:space="preserve"> / H</t>
    </r>
    <r>
      <rPr>
        <sz val="11"/>
        <rFont val="Arial"/>
        <family val="2"/>
      </rPr>
      <t xml:space="preserve">ispanic </t>
    </r>
    <r>
      <rPr>
        <b/>
        <sz val="11"/>
        <rFont val="Arial"/>
        <family val="2"/>
      </rPr>
      <t>/ A</t>
    </r>
    <r>
      <rPr>
        <sz val="11"/>
        <rFont val="Arial"/>
        <family val="2"/>
      </rPr>
      <t>sian</t>
    </r>
    <r>
      <rPr>
        <b/>
        <sz val="11"/>
        <rFont val="Arial"/>
        <family val="2"/>
      </rPr>
      <t xml:space="preserve"> / N</t>
    </r>
    <r>
      <rPr>
        <sz val="11"/>
        <rFont val="Arial"/>
        <family val="2"/>
      </rPr>
      <t>ative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American </t>
    </r>
    <r>
      <rPr>
        <b/>
        <sz val="11"/>
        <rFont val="Arial"/>
        <family val="2"/>
      </rPr>
      <t>/ O</t>
    </r>
    <r>
      <rPr>
        <sz val="11"/>
        <rFont val="Arial"/>
        <family val="2"/>
      </rPr>
      <t>ther</t>
    </r>
    <r>
      <rPr>
        <b/>
        <sz val="11"/>
        <rFont val="Arial"/>
        <family val="2"/>
      </rPr>
      <t>):</t>
    </r>
  </si>
  <si>
    <r>
      <t>Ethnicity (W</t>
    </r>
    <r>
      <rPr>
        <sz val="11"/>
        <rFont val="Arial"/>
        <family val="2"/>
      </rPr>
      <t xml:space="preserve">hite </t>
    </r>
    <r>
      <rPr>
        <b/>
        <sz val="11"/>
        <rFont val="Arial"/>
        <family val="2"/>
      </rPr>
      <t>/ B</t>
    </r>
    <r>
      <rPr>
        <sz val="11"/>
        <rFont val="Arial"/>
        <family val="2"/>
      </rPr>
      <t>lack</t>
    </r>
    <r>
      <rPr>
        <b/>
        <sz val="11"/>
        <rFont val="Arial"/>
        <family val="2"/>
      </rPr>
      <t xml:space="preserve"> / H</t>
    </r>
    <r>
      <rPr>
        <sz val="11"/>
        <rFont val="Arial"/>
        <family val="2"/>
      </rPr>
      <t>ispanic</t>
    </r>
    <r>
      <rPr>
        <b/>
        <sz val="11"/>
        <rFont val="Arial"/>
        <family val="2"/>
      </rPr>
      <t xml:space="preserve"> / A</t>
    </r>
    <r>
      <rPr>
        <sz val="11"/>
        <rFont val="Arial"/>
        <family val="2"/>
      </rPr>
      <t xml:space="preserve">sian </t>
    </r>
    <r>
      <rPr>
        <b/>
        <sz val="11"/>
        <rFont val="Arial"/>
        <family val="2"/>
      </rPr>
      <t>/ N</t>
    </r>
    <r>
      <rPr>
        <sz val="11"/>
        <rFont val="Arial"/>
        <family val="2"/>
      </rPr>
      <t>ative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American </t>
    </r>
    <r>
      <rPr>
        <b/>
        <sz val="11"/>
        <rFont val="Arial"/>
        <family val="2"/>
      </rPr>
      <t>/ O</t>
    </r>
    <r>
      <rPr>
        <sz val="11"/>
        <rFont val="Arial"/>
        <family val="2"/>
      </rPr>
      <t>ther</t>
    </r>
    <r>
      <rPr>
        <b/>
        <sz val="11"/>
        <rFont val="Arial"/>
        <family val="2"/>
      </rPr>
      <t>):</t>
    </r>
  </si>
  <si>
    <t>PerD1</t>
  </si>
  <si>
    <t>PerD2</t>
  </si>
  <si>
    <t>PerD3</t>
  </si>
  <si>
    <t>PerD4</t>
  </si>
  <si>
    <t>PerD5</t>
  </si>
  <si>
    <t>PerD6</t>
  </si>
  <si>
    <t>PerD7</t>
  </si>
  <si>
    <t>PerD8</t>
  </si>
  <si>
    <t>|---------------------------------------------------------------------------------------------------------Medications and Doses-------------------------------------------------------------------------------------------------------------|</t>
  </si>
  <si>
    <t>Urine Protein Screening Test</t>
  </si>
  <si>
    <t>Value</t>
  </si>
  <si>
    <t>1=Excellent (y =1)</t>
  </si>
  <si>
    <t>2=Somewhat better (y=1)</t>
  </si>
  <si>
    <t>6=Not at all</t>
  </si>
  <si>
    <t>7=Very severe</t>
  </si>
  <si>
    <t>10=All of the time</t>
  </si>
  <si>
    <t>10=Most of the time</t>
  </si>
  <si>
    <t>10=Some of the time</t>
  </si>
  <si>
    <t>10=A little of the time</t>
  </si>
  <si>
    <t>10=None of the time</t>
  </si>
  <si>
    <t>11a (1, 2, 3, 4 or 5)</t>
  </si>
  <si>
    <t>11b (1, 2, 3, 4 or 5)</t>
  </si>
  <si>
    <t>11c (1, 2, 3, 4 or 5)</t>
  </si>
  <si>
    <t>11d (1, 2, 3, 4 or 5)</t>
  </si>
  <si>
    <t>Question</t>
  </si>
  <si>
    <t>An</t>
  </si>
  <si>
    <t>Pts</t>
  </si>
  <si>
    <t>1=Very Good (y =1)</t>
  </si>
  <si>
    <t>1=Good (y =1)</t>
  </si>
  <si>
    <t>1=Fair (y =1)</t>
  </si>
  <si>
    <t>1=Poor (y =1)</t>
  </si>
  <si>
    <t>2=Much better (y=1)</t>
  </si>
  <si>
    <t>2=About same (y=1)</t>
  </si>
  <si>
    <t>2=Somewhat worse (y=1)</t>
  </si>
  <si>
    <t>2=Much worse (y=1)</t>
  </si>
  <si>
    <t>3a (1, 2 or 3)</t>
  </si>
  <si>
    <t>3b (1, 2 or 3)</t>
  </si>
  <si>
    <t>3c (1, 2 or 3)</t>
  </si>
  <si>
    <t>3d (1, 2 or 3)</t>
  </si>
  <si>
    <t>3e (1, 2 or 3)</t>
  </si>
  <si>
    <t>3f (1, 2 or 3)</t>
  </si>
  <si>
    <t>3g (1, 2 or 3)</t>
  </si>
  <si>
    <t>3h (1, 2 or 3)</t>
  </si>
  <si>
    <t>3i (1, 2 or 3)</t>
  </si>
  <si>
    <t>3j (1, 2 or 3)</t>
  </si>
  <si>
    <t>4a (y=1, n=2)</t>
  </si>
  <si>
    <t>5a (y=1, n=2)</t>
  </si>
  <si>
    <t>5b (y=1, n=2)</t>
  </si>
  <si>
    <t>5c (y=1, n=2)</t>
  </si>
  <si>
    <t>4b (y=1, n=2)</t>
  </si>
  <si>
    <t>4c (y=1, n=2)</t>
  </si>
  <si>
    <t>4d (y=1, n=2)</t>
  </si>
  <si>
    <t>6=Slightly</t>
  </si>
  <si>
    <t>6=Moderately</t>
  </si>
  <si>
    <t>6=Quite a bit</t>
  </si>
  <si>
    <t>6=Extremely</t>
  </si>
  <si>
    <t>7=None</t>
  </si>
  <si>
    <t>7=Very mild</t>
  </si>
  <si>
    <t>7=Mild</t>
  </si>
  <si>
    <t>7=Moderate</t>
  </si>
  <si>
    <t>7=Severe</t>
  </si>
  <si>
    <t>8=Not at all</t>
  </si>
  <si>
    <t>8=A litle bit</t>
  </si>
  <si>
    <t>8=Moderately</t>
  </si>
  <si>
    <t>8=Quite a bit</t>
  </si>
  <si>
    <t>8=Extremely</t>
  </si>
  <si>
    <t>9a (1, 2...or 6)</t>
  </si>
  <si>
    <t>9d (1, 2...or 6)</t>
  </si>
  <si>
    <t>9b (1, 2...or 6)</t>
  </si>
  <si>
    <t>9c (1, 2...or 6)</t>
  </si>
  <si>
    <t>9e (1, 2...or 6)</t>
  </si>
  <si>
    <t>9f (1, 2...or 6)</t>
  </si>
  <si>
    <t>9g (1, 2...or 6)</t>
  </si>
  <si>
    <t>9h (1, 2...or 6)</t>
  </si>
  <si>
    <t>9i (1, 2...or 6)</t>
  </si>
  <si>
    <t>1) Physical Functioning</t>
  </si>
  <si>
    <t>2) Role-Physical</t>
  </si>
  <si>
    <t>3) Bodily Pain</t>
  </si>
  <si>
    <t>4) General Health</t>
  </si>
  <si>
    <t>5) Vitality</t>
  </si>
  <si>
    <t>6) Social Functioning</t>
  </si>
  <si>
    <t>7) Role-Emotional</t>
  </si>
  <si>
    <t>8) Mental Health</t>
  </si>
  <si>
    <t>9) Health change</t>
  </si>
  <si>
    <t>Recode out-of-range values as "0" (missing)</t>
  </si>
  <si>
    <t>Enter responses in shaded areas.</t>
  </si>
  <si>
    <t>If 2 responses are erroneously entered
next to each other, randomly select one.</t>
  </si>
  <si>
    <t>If more than 2 responses are erroneously
entered, then code "0" (missing).</t>
  </si>
  <si>
    <t>If 2 responses are erroneously entered, but
not next to each other, code "0" (missing).</t>
  </si>
  <si>
    <t>Enter "1" in the box if some questions were blank:</t>
  </si>
  <si>
    <t>For questions 1, 2, 6, 7, 8 &amp; 10, enter only
one "1" (yes) for each question.</t>
  </si>
  <si>
    <t>Visit at Time 0 SF36 Scores (Page 3)</t>
  </si>
  <si>
    <t>Visit at 6 Months SF36 Scores (Page 3)</t>
  </si>
  <si>
    <t>Visit at 12 Months SF36 Scores (Page 3)</t>
  </si>
  <si>
    <t>Visit at 24 Months SF36 Scores (Page 3)</t>
  </si>
  <si>
    <t>Visit at 36 Months SF36 Scores (Page 3)</t>
  </si>
  <si>
    <t>|-----------------------------------Family History: So/D/B/S1--------------------------------------------|</t>
  </si>
  <si>
    <t>|-----------------------------------Family History: So/D/B/S2--------------------------------------------|</t>
  </si>
  <si>
    <t>|-----------------------------------Family History: So/D/B/S3--------------------------------------------|</t>
  </si>
  <si>
    <t>|-----------------------------------Family History: So/D/B/S4--------------------------------------------|</t>
  </si>
  <si>
    <t>|------------------------------Family History: So/D/B/S7---------------------------------------|</t>
  </si>
  <si>
    <t>|------------------------------Family History: So/D/B/S8---------------------------------------|</t>
  </si>
  <si>
    <t>|------------------------------Family History: So/D/B/S9---------------------------------------|</t>
  </si>
  <si>
    <t>|------------------------------Family History: So/D/B/S10--------------------------------------|</t>
  </si>
  <si>
    <t>|------------------------------Family History: So/D/B/S11--------------------------------------|</t>
  </si>
  <si>
    <t>|------------------------------Family History: So/D/B/S12--------------------------------------|</t>
  </si>
  <si>
    <t>|------------------------------Family History: So/D/B/S13--------------------------------------|</t>
  </si>
  <si>
    <t>|--------------------------------Family History: So/D/B/S5-----------------------------------------|</t>
  </si>
  <si>
    <t>|------------------------------Family History: So/D/B/S6---------------------------------------|</t>
  </si>
  <si>
    <t>|-----------------------------------Family History: So/D/B/S14-------------------------------------------|</t>
  </si>
  <si>
    <t>|-----------------------------------Family History: So/D/B/S15-------------------------------------------|</t>
  </si>
  <si>
    <t>|-----------------------------------Family History: So/D/B/S16-------------------------------------------|</t>
  </si>
  <si>
    <t>|-----------------------------------Family History: So/D/B/S17-------------------------------------------|</t>
  </si>
  <si>
    <t>SF1</t>
  </si>
  <si>
    <t>SF2</t>
  </si>
  <si>
    <t>SF3</t>
  </si>
  <si>
    <t>SF4</t>
  </si>
  <si>
    <t>SF5</t>
  </si>
  <si>
    <t>SF6</t>
  </si>
  <si>
    <t>|--------------------------Past Medical History-----------------------|</t>
  </si>
  <si>
    <t>|------Demographics------|</t>
  </si>
  <si>
    <t>|-------------------Cigarette Smoking History------------------------|</t>
  </si>
  <si>
    <t>Hip circ. in cm =</t>
  </si>
  <si>
    <t>or Hip circ. in in =</t>
  </si>
  <si>
    <t>or Hip Circ. in in =</t>
  </si>
  <si>
    <t>Calc. Hip Circ in cm =</t>
  </si>
  <si>
    <t>Calc. Hip Circ in in. =</t>
  </si>
  <si>
    <t>Hip Circ. in cm =</t>
  </si>
  <si>
    <t>Hip</t>
  </si>
  <si>
    <t>(cm)</t>
  </si>
  <si>
    <t>---</t>
  </si>
  <si>
    <t>SF7</t>
  </si>
  <si>
    <t>SF8</t>
  </si>
  <si>
    <t>SF9</t>
  </si>
  <si>
    <t>Persons using assistive technology may not be able to fully access information in this file. For assistance, e-mail niddk-cr@imsweb.com. Include the Web site and filename in your message.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</si>
</sst>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\ h:mm"/>
    <numFmt numFmtId="168" formatCode="m/d/yy\ h:mm\ AM/PM"/>
    <numFmt numFmtId="169" formatCode="mm/dd/yy"/>
    <numFmt numFmtId="170" formatCode="0.0"/>
    <numFmt numFmtId="171" formatCode="0.0000"/>
    <numFmt numFmtId="172" formatCode="0.000"/>
    <numFmt numFmtId="173" formatCode="m/d/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vertAlign val="superscript"/>
      <sz val="12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17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 quotePrefix="1">
      <alignment horizontal="center"/>
    </xf>
    <xf numFmtId="172" fontId="0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170" fontId="3" fillId="0" borderId="10" xfId="0" applyNumberFormat="1" applyFont="1" applyBorder="1" applyAlignment="1">
      <alignment horizontal="center"/>
    </xf>
    <xf numFmtId="170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0" fontId="7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7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69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70" fontId="0" fillId="0" borderId="21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1"/>
  <sheetViews>
    <sheetView zoomScalePageLayoutView="0" workbookViewId="0" topLeftCell="A1">
      <selection activeCell="B15" sqref="B15:C15"/>
    </sheetView>
  </sheetViews>
  <sheetFormatPr defaultColWidth="1.7109375" defaultRowHeight="12.75"/>
  <cols>
    <col min="1" max="16384" width="1.7109375" style="1" customWidth="1"/>
  </cols>
  <sheetData>
    <row r="1" spans="1:58" ht="14.25">
      <c r="A1" s="88" t="s">
        <v>112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9"/>
      <c r="AU1" s="72" t="s">
        <v>149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</row>
    <row r="2" spans="1:58" ht="14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1"/>
      <c r="AU2" s="36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8"/>
    </row>
    <row r="3" spans="1:58" ht="14.25" customHeight="1">
      <c r="A3" s="46" t="s">
        <v>0</v>
      </c>
      <c r="B3" s="46"/>
      <c r="C3" s="46"/>
      <c r="D3" s="46"/>
      <c r="E3" s="46"/>
      <c r="F3" s="46"/>
      <c r="G3" s="46" t="s">
        <v>25</v>
      </c>
      <c r="H3" s="46"/>
      <c r="I3" s="46"/>
      <c r="J3" s="46"/>
      <c r="K3" s="46"/>
      <c r="L3" s="46"/>
      <c r="M3" s="46" t="s">
        <v>24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33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 t="s">
        <v>34</v>
      </c>
      <c r="AV3" s="46"/>
      <c r="AW3" s="46"/>
      <c r="AX3" s="46" t="s">
        <v>26</v>
      </c>
      <c r="AY3" s="46"/>
      <c r="AZ3" s="46"/>
      <c r="BA3" s="46"/>
      <c r="BB3" s="46"/>
      <c r="BC3" s="46"/>
      <c r="BD3" s="46" t="s">
        <v>106</v>
      </c>
      <c r="BE3" s="46"/>
      <c r="BF3" s="46"/>
    </row>
    <row r="4" spans="1:58" ht="15" customHeight="1">
      <c r="A4" s="80"/>
      <c r="B4" s="80"/>
      <c r="C4" s="80"/>
      <c r="D4" s="80"/>
      <c r="E4" s="80"/>
      <c r="F4" s="8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80"/>
      <c r="AY4" s="80"/>
      <c r="AZ4" s="80"/>
      <c r="BA4" s="80"/>
      <c r="BB4" s="80"/>
      <c r="BC4" s="80"/>
      <c r="BD4" s="42"/>
      <c r="BE4" s="42"/>
      <c r="BF4" s="42"/>
    </row>
    <row r="5" ht="11.25" customHeight="1"/>
    <row r="6" spans="2:57" ht="15" customHeight="1">
      <c r="B6" s="60" t="s">
        <v>153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42"/>
      <c r="AQ6" s="42"/>
      <c r="AR6" s="42"/>
      <c r="AT6" s="60" t="s">
        <v>104</v>
      </c>
      <c r="AU6" s="60"/>
      <c r="AV6" s="60"/>
      <c r="AW6" s="60"/>
      <c r="AX6" s="60"/>
      <c r="AY6" s="60"/>
      <c r="AZ6" s="60"/>
      <c r="BA6" s="60"/>
      <c r="BB6" s="60"/>
      <c r="BC6" s="61">
        <f>(A4-AX4)/365.25</f>
        <v>0</v>
      </c>
      <c r="BD6" s="61"/>
      <c r="BE6" s="61"/>
    </row>
    <row r="7" ht="11.25" customHeight="1"/>
    <row r="8" spans="1:58" ht="15.75" customHeight="1">
      <c r="A8" s="60" t="s">
        <v>37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42"/>
      <c r="BE8" s="42"/>
      <c r="BF8" s="42"/>
    </row>
    <row r="9" spans="1:58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2:56" s="2" customFormat="1" ht="15.75" customHeight="1">
      <c r="B10" s="46"/>
      <c r="C10" s="46"/>
      <c r="D10" s="46" t="s">
        <v>10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 t="s">
        <v>0</v>
      </c>
      <c r="AZ10" s="46"/>
      <c r="BA10" s="46"/>
      <c r="BB10" s="46"/>
      <c r="BC10" s="46"/>
      <c r="BD10" s="46"/>
    </row>
    <row r="11" spans="2:56" ht="15">
      <c r="B11" s="46">
        <v>1</v>
      </c>
      <c r="C11" s="46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8"/>
      <c r="AZ11" s="78"/>
      <c r="BA11" s="78"/>
      <c r="BB11" s="78"/>
      <c r="BC11" s="78"/>
      <c r="BD11" s="78"/>
    </row>
    <row r="12" spans="2:56" ht="15" customHeight="1">
      <c r="B12" s="46">
        <v>2</v>
      </c>
      <c r="C12" s="46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8"/>
      <c r="AZ12" s="78"/>
      <c r="BA12" s="78"/>
      <c r="BB12" s="78"/>
      <c r="BC12" s="78"/>
      <c r="BD12" s="78"/>
    </row>
    <row r="13" spans="2:56" ht="15">
      <c r="B13" s="46">
        <v>3</v>
      </c>
      <c r="C13" s="4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8"/>
      <c r="AZ13" s="78"/>
      <c r="BA13" s="78"/>
      <c r="BB13" s="78"/>
      <c r="BC13" s="78"/>
      <c r="BD13" s="78"/>
    </row>
    <row r="14" spans="2:56" ht="15">
      <c r="B14" s="46">
        <v>4</v>
      </c>
      <c r="C14" s="46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8"/>
      <c r="AZ14" s="78"/>
      <c r="BA14" s="78"/>
      <c r="BB14" s="78"/>
      <c r="BC14" s="78"/>
      <c r="BD14" s="78"/>
    </row>
    <row r="15" spans="2:56" ht="15">
      <c r="B15" s="46">
        <v>5</v>
      </c>
      <c r="C15" s="46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8"/>
      <c r="AZ15" s="78"/>
      <c r="BA15" s="78"/>
      <c r="BB15" s="78"/>
      <c r="BC15" s="78"/>
      <c r="BD15" s="78"/>
    </row>
    <row r="16" spans="2:56" ht="15">
      <c r="B16" s="46">
        <v>6</v>
      </c>
      <c r="C16" s="46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8"/>
      <c r="AZ16" s="78"/>
      <c r="BA16" s="78"/>
      <c r="BB16" s="78"/>
      <c r="BC16" s="78"/>
      <c r="BD16" s="78"/>
    </row>
    <row r="17" spans="2:56" ht="15">
      <c r="B17" s="46">
        <v>7</v>
      </c>
      <c r="C17" s="46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8"/>
      <c r="AZ17" s="78"/>
      <c r="BA17" s="78"/>
      <c r="BB17" s="78"/>
      <c r="BC17" s="78"/>
      <c r="BD17" s="78"/>
    </row>
    <row r="18" spans="2:56" ht="15">
      <c r="B18" s="46">
        <v>8</v>
      </c>
      <c r="C18" s="46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8"/>
      <c r="AZ18" s="78"/>
      <c r="BA18" s="78"/>
      <c r="BB18" s="78"/>
      <c r="BC18" s="78"/>
      <c r="BD18" s="78"/>
    </row>
    <row r="19" spans="2:56" ht="15">
      <c r="B19" s="46">
        <v>9</v>
      </c>
      <c r="C19" s="46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8"/>
      <c r="AZ19" s="78"/>
      <c r="BA19" s="78"/>
      <c r="BB19" s="78"/>
      <c r="BC19" s="78"/>
      <c r="BD19" s="78"/>
    </row>
    <row r="20" spans="2:56" ht="15">
      <c r="B20" s="46">
        <v>10</v>
      </c>
      <c r="C20" s="46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8"/>
      <c r="AZ20" s="78"/>
      <c r="BA20" s="78"/>
      <c r="BB20" s="78"/>
      <c r="BC20" s="78"/>
      <c r="BD20" s="78"/>
    </row>
    <row r="21" ht="11.25" customHeight="1"/>
    <row r="22" spans="2:57" ht="15">
      <c r="B22" s="46" t="s">
        <v>31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2"/>
      <c r="W22" s="42"/>
      <c r="Y22" s="46" t="s">
        <v>114</v>
      </c>
      <c r="Z22" s="46"/>
      <c r="AA22" s="46"/>
      <c r="AB22" s="46"/>
      <c r="AC22" s="46"/>
      <c r="AD22" s="46"/>
      <c r="AE22" s="46"/>
      <c r="AF22" s="46"/>
      <c r="AG22" s="42"/>
      <c r="AH22" s="42"/>
      <c r="AJ22" s="46" t="s">
        <v>32</v>
      </c>
      <c r="AK22" s="46"/>
      <c r="AL22" s="46"/>
      <c r="AM22" s="46"/>
      <c r="AN22" s="46"/>
      <c r="AO22" s="42"/>
      <c r="AP22" s="42"/>
      <c r="AR22" s="82" t="s">
        <v>119</v>
      </c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4"/>
      <c r="BD22" s="42"/>
      <c r="BE22" s="42"/>
    </row>
    <row r="23" spans="11:57" ht="15">
      <c r="K23" s="46" t="s">
        <v>115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2"/>
      <c r="W23" s="42"/>
      <c r="Y23" s="82" t="s">
        <v>116</v>
      </c>
      <c r="Z23" s="83"/>
      <c r="AA23" s="83"/>
      <c r="AB23" s="83"/>
      <c r="AC23" s="83"/>
      <c r="AD23" s="83"/>
      <c r="AE23" s="83"/>
      <c r="AF23" s="84"/>
      <c r="AG23" s="42"/>
      <c r="AH23" s="42"/>
      <c r="AJ23" s="46" t="s">
        <v>117</v>
      </c>
      <c r="AK23" s="46"/>
      <c r="AL23" s="46"/>
      <c r="AM23" s="46"/>
      <c r="AN23" s="46"/>
      <c r="AO23" s="42"/>
      <c r="AP23" s="42"/>
      <c r="AU23" s="92" t="s">
        <v>118</v>
      </c>
      <c r="AV23" s="92"/>
      <c r="AW23" s="92"/>
      <c r="AX23" s="92"/>
      <c r="AY23" s="92"/>
      <c r="AZ23" s="92"/>
      <c r="BA23" s="92"/>
      <c r="BB23" s="92"/>
      <c r="BC23" s="92"/>
      <c r="BD23" s="42"/>
      <c r="BE23" s="42"/>
    </row>
    <row r="24" ht="11.25" customHeight="1"/>
    <row r="25" spans="2:56" ht="31.5" customHeight="1">
      <c r="B25" s="85"/>
      <c r="C25" s="85"/>
      <c r="D25" s="45" t="s">
        <v>9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4" t="s">
        <v>1</v>
      </c>
      <c r="AM25" s="45"/>
      <c r="AN25" s="45"/>
      <c r="AO25" s="45"/>
      <c r="AP25" s="45"/>
      <c r="AQ25" s="45"/>
      <c r="AR25" s="45"/>
      <c r="AS25" s="45"/>
      <c r="AT25" s="45"/>
      <c r="AU25" s="44" t="s">
        <v>11</v>
      </c>
      <c r="AV25" s="44"/>
      <c r="AW25" s="44"/>
      <c r="AX25" s="44"/>
      <c r="AY25" s="44"/>
      <c r="AZ25" s="44"/>
      <c r="BA25" s="44"/>
      <c r="BB25" s="44"/>
      <c r="BC25" s="44"/>
      <c r="BD25" s="44"/>
    </row>
    <row r="26" spans="2:56" ht="15">
      <c r="B26" s="46">
        <v>1</v>
      </c>
      <c r="C26" s="46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</row>
    <row r="27" spans="2:56" ht="15">
      <c r="B27" s="46">
        <v>2</v>
      </c>
      <c r="C27" s="46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</row>
    <row r="28" spans="2:56" ht="15">
      <c r="B28" s="46">
        <v>3</v>
      </c>
      <c r="C28" s="46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</row>
    <row r="29" spans="2:56" ht="15">
      <c r="B29" s="46">
        <v>4</v>
      </c>
      <c r="C29" s="46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</row>
    <row r="30" spans="2:56" ht="15">
      <c r="B30" s="46">
        <v>5</v>
      </c>
      <c r="C30" s="46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</row>
    <row r="31" spans="2:56" ht="15">
      <c r="B31" s="46">
        <v>6</v>
      </c>
      <c r="C31" s="46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</row>
    <row r="32" spans="2:56" ht="15">
      <c r="B32" s="46">
        <v>7</v>
      </c>
      <c r="C32" s="46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</row>
    <row r="33" spans="2:56" ht="15">
      <c r="B33" s="46">
        <v>8</v>
      </c>
      <c r="C33" s="46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</row>
    <row r="34" ht="11.25" customHeight="1"/>
    <row r="35" spans="2:57" ht="15" customHeight="1">
      <c r="B35" s="44" t="s">
        <v>30</v>
      </c>
      <c r="C35" s="45"/>
      <c r="D35" s="45"/>
      <c r="E35" s="45"/>
      <c r="F35" s="45"/>
      <c r="G35" s="45"/>
      <c r="H35" s="54" t="s">
        <v>18</v>
      </c>
      <c r="I35" s="55"/>
      <c r="J35" s="58" t="s">
        <v>36</v>
      </c>
      <c r="K35" s="58"/>
      <c r="L35" s="45" t="s">
        <v>17</v>
      </c>
      <c r="M35" s="45"/>
      <c r="N35" s="45"/>
      <c r="O35" s="44" t="s">
        <v>15</v>
      </c>
      <c r="P35" s="44"/>
      <c r="Q35" s="44"/>
      <c r="R35" s="44"/>
      <c r="S35" s="44"/>
      <c r="T35" s="44" t="s">
        <v>22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 t="s">
        <v>27</v>
      </c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2:57" ht="32.25" customHeight="1">
      <c r="B36" s="45"/>
      <c r="C36" s="45"/>
      <c r="D36" s="45"/>
      <c r="E36" s="45"/>
      <c r="F36" s="45"/>
      <c r="G36" s="45"/>
      <c r="H36" s="56"/>
      <c r="I36" s="57"/>
      <c r="J36" s="58"/>
      <c r="K36" s="58"/>
      <c r="L36" s="45"/>
      <c r="M36" s="45"/>
      <c r="N36" s="45"/>
      <c r="O36" s="44"/>
      <c r="P36" s="44"/>
      <c r="Q36" s="44"/>
      <c r="R36" s="44"/>
      <c r="S36" s="44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 t="s">
        <v>19</v>
      </c>
      <c r="AI36" s="45"/>
      <c r="AJ36" s="45"/>
      <c r="AK36" s="44" t="s">
        <v>20</v>
      </c>
      <c r="AL36" s="45"/>
      <c r="AM36" s="45"/>
      <c r="AN36" s="45"/>
      <c r="AO36" s="45"/>
      <c r="AP36" s="44" t="s">
        <v>23</v>
      </c>
      <c r="AQ36" s="44"/>
      <c r="AR36" s="44"/>
      <c r="AS36" s="44"/>
      <c r="AT36" s="44"/>
      <c r="AU36" s="45" t="s">
        <v>12</v>
      </c>
      <c r="AV36" s="45"/>
      <c r="AW36" s="45"/>
      <c r="AX36" s="45" t="s">
        <v>21</v>
      </c>
      <c r="AY36" s="45"/>
      <c r="AZ36" s="45"/>
      <c r="BA36" s="45"/>
      <c r="BB36" s="45" t="s">
        <v>28</v>
      </c>
      <c r="BC36" s="45"/>
      <c r="BD36" s="45"/>
      <c r="BE36" s="45"/>
    </row>
    <row r="37" spans="2:57" ht="14.25">
      <c r="B37" s="35" t="s">
        <v>13</v>
      </c>
      <c r="C37" s="35"/>
      <c r="D37" s="35"/>
      <c r="E37" s="35"/>
      <c r="F37" s="35"/>
      <c r="G37" s="35"/>
      <c r="H37" s="87" t="s">
        <v>16</v>
      </c>
      <c r="I37" s="35"/>
      <c r="J37" s="87" t="s">
        <v>16</v>
      </c>
      <c r="K37" s="35"/>
      <c r="L37" s="36"/>
      <c r="M37" s="37"/>
      <c r="N37" s="3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6"/>
      <c r="AQ37" s="37"/>
      <c r="AR37" s="37"/>
      <c r="AS37" s="37"/>
      <c r="AT37" s="38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2:57" ht="14.25">
      <c r="B38" s="35" t="s">
        <v>14</v>
      </c>
      <c r="C38" s="35"/>
      <c r="D38" s="35"/>
      <c r="E38" s="35"/>
      <c r="F38" s="35"/>
      <c r="G38" s="35"/>
      <c r="H38" s="87" t="s">
        <v>16</v>
      </c>
      <c r="I38" s="35"/>
      <c r="J38" s="87" t="s">
        <v>16</v>
      </c>
      <c r="K38" s="35"/>
      <c r="L38" s="36"/>
      <c r="M38" s="37"/>
      <c r="N38" s="38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6"/>
      <c r="AQ38" s="37"/>
      <c r="AR38" s="37"/>
      <c r="AS38" s="37"/>
      <c r="AT38" s="38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2:57" ht="14.25">
      <c r="B39" s="35" t="s">
        <v>18</v>
      </c>
      <c r="C39" s="35"/>
      <c r="D39" s="35"/>
      <c r="E39" s="35"/>
      <c r="F39" s="35"/>
      <c r="G39" s="35"/>
      <c r="H39" s="42"/>
      <c r="I39" s="42"/>
      <c r="J39" s="42"/>
      <c r="K39" s="42"/>
      <c r="L39" s="36"/>
      <c r="M39" s="37"/>
      <c r="N39" s="38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6"/>
      <c r="AQ39" s="37"/>
      <c r="AR39" s="37"/>
      <c r="AS39" s="37"/>
      <c r="AT39" s="38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2:57" ht="14.25">
      <c r="B40" s="35" t="s">
        <v>18</v>
      </c>
      <c r="C40" s="35"/>
      <c r="D40" s="35"/>
      <c r="E40" s="35"/>
      <c r="F40" s="35"/>
      <c r="G40" s="35"/>
      <c r="H40" s="42"/>
      <c r="I40" s="42"/>
      <c r="J40" s="42"/>
      <c r="K40" s="42"/>
      <c r="L40" s="36"/>
      <c r="M40" s="37"/>
      <c r="N40" s="3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6"/>
      <c r="AQ40" s="37"/>
      <c r="AR40" s="37"/>
      <c r="AS40" s="37"/>
      <c r="AT40" s="38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2:57" ht="14.25">
      <c r="B41" s="35" t="s">
        <v>18</v>
      </c>
      <c r="C41" s="35"/>
      <c r="D41" s="35"/>
      <c r="E41" s="35"/>
      <c r="F41" s="35"/>
      <c r="G41" s="35"/>
      <c r="H41" s="42"/>
      <c r="I41" s="42"/>
      <c r="J41" s="42"/>
      <c r="K41" s="42"/>
      <c r="L41" s="36"/>
      <c r="M41" s="37"/>
      <c r="N41" s="3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6"/>
      <c r="AQ41" s="37"/>
      <c r="AR41" s="37"/>
      <c r="AS41" s="37"/>
      <c r="AT41" s="38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2:57" ht="14.25">
      <c r="B42" s="35" t="s">
        <v>18</v>
      </c>
      <c r="C42" s="35"/>
      <c r="D42" s="35"/>
      <c r="E42" s="35"/>
      <c r="F42" s="35"/>
      <c r="G42" s="35"/>
      <c r="H42" s="42"/>
      <c r="I42" s="42"/>
      <c r="J42" s="42"/>
      <c r="K42" s="42"/>
      <c r="L42" s="36"/>
      <c r="M42" s="37"/>
      <c r="N42" s="3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6"/>
      <c r="AQ42" s="37"/>
      <c r="AR42" s="37"/>
      <c r="AS42" s="37"/>
      <c r="AT42" s="38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2:57" ht="14.25">
      <c r="B43" s="35" t="s">
        <v>18</v>
      </c>
      <c r="C43" s="35"/>
      <c r="D43" s="35"/>
      <c r="E43" s="35"/>
      <c r="F43" s="35"/>
      <c r="G43" s="35"/>
      <c r="H43" s="42"/>
      <c r="I43" s="42"/>
      <c r="J43" s="42"/>
      <c r="K43" s="42"/>
      <c r="L43" s="36"/>
      <c r="M43" s="37"/>
      <c r="N43" s="38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6"/>
      <c r="AQ43" s="37"/>
      <c r="AR43" s="37"/>
      <c r="AS43" s="37"/>
      <c r="AT43" s="38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2:57" ht="14.25">
      <c r="B44" s="35" t="s">
        <v>18</v>
      </c>
      <c r="C44" s="35"/>
      <c r="D44" s="35"/>
      <c r="E44" s="35"/>
      <c r="F44" s="35"/>
      <c r="G44" s="35"/>
      <c r="H44" s="42"/>
      <c r="I44" s="42"/>
      <c r="J44" s="42"/>
      <c r="K44" s="42"/>
      <c r="L44" s="36"/>
      <c r="M44" s="37"/>
      <c r="N44" s="38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6"/>
      <c r="AQ44" s="37"/>
      <c r="AR44" s="37"/>
      <c r="AS44" s="37"/>
      <c r="AT44" s="38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2:57" ht="14.25">
      <c r="B45" s="35" t="s">
        <v>18</v>
      </c>
      <c r="C45" s="35"/>
      <c r="D45" s="35"/>
      <c r="E45" s="35"/>
      <c r="F45" s="35"/>
      <c r="G45" s="35"/>
      <c r="H45" s="42"/>
      <c r="I45" s="42"/>
      <c r="J45" s="42"/>
      <c r="K45" s="42"/>
      <c r="L45" s="36"/>
      <c r="M45" s="37"/>
      <c r="N45" s="38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6"/>
      <c r="AQ45" s="37"/>
      <c r="AR45" s="37"/>
      <c r="AS45" s="37"/>
      <c r="AT45" s="38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2:57" ht="14.25">
      <c r="B46" s="35" t="s">
        <v>18</v>
      </c>
      <c r="C46" s="35"/>
      <c r="D46" s="35"/>
      <c r="E46" s="35"/>
      <c r="F46" s="35"/>
      <c r="G46" s="35"/>
      <c r="H46" s="42"/>
      <c r="I46" s="42"/>
      <c r="J46" s="42"/>
      <c r="K46" s="42"/>
      <c r="L46" s="36"/>
      <c r="M46" s="37"/>
      <c r="N46" s="3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6"/>
      <c r="AQ46" s="37"/>
      <c r="AR46" s="37"/>
      <c r="AS46" s="37"/>
      <c r="AT46" s="38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2:57" ht="14.25">
      <c r="B47" s="35" t="s">
        <v>18</v>
      </c>
      <c r="C47" s="35"/>
      <c r="D47" s="35"/>
      <c r="E47" s="35"/>
      <c r="F47" s="35"/>
      <c r="G47" s="35"/>
      <c r="H47" s="42"/>
      <c r="I47" s="42"/>
      <c r="J47" s="42"/>
      <c r="K47" s="42"/>
      <c r="L47" s="36"/>
      <c r="M47" s="37"/>
      <c r="N47" s="3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6"/>
      <c r="AQ47" s="37"/>
      <c r="AR47" s="37"/>
      <c r="AS47" s="37"/>
      <c r="AT47" s="38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2:57" ht="14.25">
      <c r="B48" s="35" t="s">
        <v>18</v>
      </c>
      <c r="C48" s="35"/>
      <c r="D48" s="35"/>
      <c r="E48" s="35"/>
      <c r="F48" s="35"/>
      <c r="G48" s="35"/>
      <c r="H48" s="42"/>
      <c r="I48" s="42"/>
      <c r="J48" s="42"/>
      <c r="K48" s="42"/>
      <c r="L48" s="36"/>
      <c r="M48" s="37"/>
      <c r="N48" s="38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6"/>
      <c r="AQ48" s="37"/>
      <c r="AR48" s="37"/>
      <c r="AS48" s="37"/>
      <c r="AT48" s="38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2:57" ht="14.25">
      <c r="B49" s="35" t="s">
        <v>18</v>
      </c>
      <c r="C49" s="35"/>
      <c r="D49" s="35"/>
      <c r="E49" s="35"/>
      <c r="F49" s="35"/>
      <c r="G49" s="35"/>
      <c r="H49" s="42"/>
      <c r="I49" s="42"/>
      <c r="J49" s="42"/>
      <c r="K49" s="42"/>
      <c r="L49" s="36"/>
      <c r="M49" s="37"/>
      <c r="N49" s="38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6"/>
      <c r="AQ49" s="37"/>
      <c r="AR49" s="37"/>
      <c r="AS49" s="37"/>
      <c r="AT49" s="38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8" ht="14.25" customHeight="1">
      <c r="A50" s="88" t="s">
        <v>113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</row>
    <row r="51" spans="1:58" ht="14.2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</row>
    <row r="52" spans="1:58" ht="15">
      <c r="A52" s="46" t="s">
        <v>35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2"/>
      <c r="S52" s="42"/>
      <c r="T52" s="46" t="s">
        <v>39</v>
      </c>
      <c r="U52" s="46"/>
      <c r="V52" s="46"/>
      <c r="W52" s="46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6" t="s">
        <v>38</v>
      </c>
      <c r="AI52" s="46"/>
      <c r="AJ52" s="46"/>
      <c r="AK52" s="46"/>
      <c r="AL52" s="46"/>
      <c r="AM52" s="46"/>
      <c r="AN52" s="46"/>
      <c r="AO52" s="46"/>
      <c r="AP52" s="46"/>
      <c r="AQ52" s="46"/>
      <c r="AR52" s="42" t="s">
        <v>56</v>
      </c>
      <c r="AS52" s="42"/>
      <c r="AT52" s="46" t="s">
        <v>39</v>
      </c>
      <c r="AU52" s="46"/>
      <c r="AV52" s="46"/>
      <c r="AW52" s="46"/>
      <c r="AX52" s="42"/>
      <c r="AY52" s="42"/>
      <c r="AZ52" s="42"/>
      <c r="BA52" s="42"/>
      <c r="BB52" s="42"/>
      <c r="BC52" s="42"/>
      <c r="BD52" s="42"/>
      <c r="BE52" s="42"/>
      <c r="BF52" s="42"/>
    </row>
    <row r="53" ht="9" customHeight="1"/>
    <row r="54" spans="3:56" ht="15" customHeight="1">
      <c r="C54" s="46" t="s">
        <v>4</v>
      </c>
      <c r="D54" s="46"/>
      <c r="E54" s="46"/>
      <c r="F54" s="46"/>
      <c r="G54" s="46"/>
      <c r="H54" s="46"/>
      <c r="I54" s="46"/>
      <c r="J54" s="46"/>
      <c r="K54" s="46" t="s">
        <v>29</v>
      </c>
      <c r="L54" s="46"/>
      <c r="M54" s="86" t="s">
        <v>7</v>
      </c>
      <c r="N54" s="46"/>
      <c r="O54" s="46"/>
      <c r="P54" s="46"/>
      <c r="Q54" s="46"/>
      <c r="R54" s="46"/>
      <c r="S54" s="86" t="s">
        <v>6</v>
      </c>
      <c r="T54" s="46"/>
      <c r="U54" s="46"/>
      <c r="V54" s="46"/>
      <c r="W54" s="46"/>
      <c r="X54" s="86" t="s">
        <v>40</v>
      </c>
      <c r="Y54" s="46"/>
      <c r="Z54" s="46"/>
      <c r="AA54" s="46"/>
      <c r="AB54" s="46"/>
      <c r="AE54" s="46" t="s">
        <v>8</v>
      </c>
      <c r="AF54" s="46"/>
      <c r="AG54" s="46"/>
      <c r="AH54" s="46"/>
      <c r="AI54" s="46"/>
      <c r="AJ54" s="46"/>
      <c r="AK54" s="46"/>
      <c r="AL54" s="46"/>
      <c r="AM54" s="46" t="s">
        <v>29</v>
      </c>
      <c r="AN54" s="46"/>
      <c r="AO54" s="86" t="s">
        <v>57</v>
      </c>
      <c r="AP54" s="46"/>
      <c r="AQ54" s="46"/>
      <c r="AR54" s="46"/>
      <c r="AS54" s="46"/>
      <c r="AT54" s="46"/>
      <c r="AU54" s="86" t="s">
        <v>6</v>
      </c>
      <c r="AV54" s="46"/>
      <c r="AW54" s="46"/>
      <c r="AX54" s="46"/>
      <c r="AY54" s="46"/>
      <c r="AZ54" s="86" t="s">
        <v>40</v>
      </c>
      <c r="BA54" s="46"/>
      <c r="BB54" s="46"/>
      <c r="BC54" s="46"/>
      <c r="BD54" s="46"/>
    </row>
    <row r="55" spans="3:56" ht="14.25" customHeight="1">
      <c r="C55" s="35" t="s">
        <v>2</v>
      </c>
      <c r="D55" s="35"/>
      <c r="E55" s="35"/>
      <c r="F55" s="35"/>
      <c r="G55" s="35"/>
      <c r="H55" s="35"/>
      <c r="I55" s="35"/>
      <c r="J55" s="35"/>
      <c r="K55" s="42"/>
      <c r="L55" s="42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E55" s="35" t="s">
        <v>2</v>
      </c>
      <c r="AF55" s="35"/>
      <c r="AG55" s="35"/>
      <c r="AH55" s="35"/>
      <c r="AI55" s="35"/>
      <c r="AJ55" s="35"/>
      <c r="AK55" s="35"/>
      <c r="AL55" s="35"/>
      <c r="AM55" s="42"/>
      <c r="AN55" s="42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3:56" ht="14.25">
      <c r="C56" s="35" t="s">
        <v>3</v>
      </c>
      <c r="D56" s="35"/>
      <c r="E56" s="35"/>
      <c r="F56" s="35"/>
      <c r="G56" s="35"/>
      <c r="H56" s="35"/>
      <c r="I56" s="35"/>
      <c r="J56" s="35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E56" s="35" t="s">
        <v>3</v>
      </c>
      <c r="AF56" s="35"/>
      <c r="AG56" s="35"/>
      <c r="AH56" s="35"/>
      <c r="AI56" s="35"/>
      <c r="AJ56" s="35"/>
      <c r="AK56" s="35"/>
      <c r="AL56" s="35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</row>
    <row r="57" spans="3:56" ht="14.25">
      <c r="C57" s="35" t="s">
        <v>5</v>
      </c>
      <c r="D57" s="35"/>
      <c r="E57" s="35"/>
      <c r="F57" s="35"/>
      <c r="G57" s="35"/>
      <c r="H57" s="35"/>
      <c r="I57" s="35"/>
      <c r="J57" s="35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81" t="s">
        <v>58</v>
      </c>
      <c r="Y57" s="70"/>
      <c r="Z57" s="70"/>
      <c r="AA57" s="70"/>
      <c r="AB57" s="70"/>
      <c r="AE57" s="35" t="s">
        <v>5</v>
      </c>
      <c r="AF57" s="35"/>
      <c r="AG57" s="35"/>
      <c r="AH57" s="35"/>
      <c r="AI57" s="35"/>
      <c r="AJ57" s="35"/>
      <c r="AK57" s="35"/>
      <c r="AL57" s="35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81" t="s">
        <v>58</v>
      </c>
      <c r="BA57" s="70"/>
      <c r="BB57" s="70"/>
      <c r="BC57" s="70"/>
      <c r="BD57" s="70"/>
    </row>
    <row r="58" spans="3:56" ht="14.25">
      <c r="C58" s="7"/>
      <c r="D58" s="7"/>
      <c r="E58" s="7"/>
      <c r="F58" s="7"/>
      <c r="G58" s="7"/>
      <c r="H58" s="7"/>
      <c r="I58" s="7"/>
      <c r="J58" s="7"/>
      <c r="X58" s="8"/>
      <c r="Y58" s="6"/>
      <c r="Z58" s="6"/>
      <c r="AA58" s="6"/>
      <c r="AB58" s="6"/>
      <c r="AE58" s="72" t="s">
        <v>66</v>
      </c>
      <c r="AF58" s="73"/>
      <c r="AG58" s="73"/>
      <c r="AH58" s="73"/>
      <c r="AI58" s="73"/>
      <c r="AJ58" s="73"/>
      <c r="AK58" s="73"/>
      <c r="AL58" s="74"/>
      <c r="AM58" s="42"/>
      <c r="AN58" s="42"/>
      <c r="AO58" s="35" t="s">
        <v>67</v>
      </c>
      <c r="AP58" s="35"/>
      <c r="AQ58" s="35"/>
      <c r="AR58" s="42"/>
      <c r="AS58" s="42"/>
      <c r="AT58" s="35" t="s">
        <v>68</v>
      </c>
      <c r="AU58" s="35"/>
      <c r="AV58" s="35"/>
      <c r="AW58" s="42"/>
      <c r="AX58" s="42"/>
      <c r="AY58" s="35" t="s">
        <v>69</v>
      </c>
      <c r="AZ58" s="35"/>
      <c r="BA58" s="35"/>
      <c r="BB58" s="35"/>
      <c r="BC58" s="42"/>
      <c r="BD58" s="42"/>
    </row>
    <row r="59" ht="9" customHeight="1"/>
    <row r="60" spans="14:45" ht="14.25">
      <c r="N60" s="35" t="s">
        <v>41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42"/>
      <c r="AB60" s="42"/>
      <c r="AE60" s="39" t="s">
        <v>42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</row>
    <row r="61" spans="14:25" ht="9.75" customHeight="1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4:55" s="11" customFormat="1" ht="15.75">
      <c r="D62" s="59" t="s">
        <v>111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ht="9.75" customHeight="1"/>
    <row r="64" spans="7:55" ht="14.25">
      <c r="G64" s="43" t="s">
        <v>44</v>
      </c>
      <c r="H64" s="43"/>
      <c r="I64" s="43"/>
      <c r="J64" s="43"/>
      <c r="K64" s="43"/>
      <c r="L64" s="43"/>
      <c r="M64" s="43"/>
      <c r="N64" s="43"/>
      <c r="O64" s="43"/>
      <c r="P64" s="43"/>
      <c r="Q64" s="42"/>
      <c r="R64" s="42"/>
      <c r="S64" s="42"/>
      <c r="T64" s="42"/>
      <c r="W64" s="43" t="s">
        <v>45</v>
      </c>
      <c r="X64" s="43"/>
      <c r="Y64" s="43"/>
      <c r="Z64" s="43"/>
      <c r="AA64" s="43"/>
      <c r="AB64" s="43"/>
      <c r="AC64" s="43"/>
      <c r="AD64" s="43"/>
      <c r="AE64" s="43"/>
      <c r="AF64" s="43"/>
      <c r="AG64" s="42"/>
      <c r="AH64" s="42"/>
      <c r="AI64" s="42"/>
      <c r="AJ64" s="42"/>
      <c r="AM64" s="43" t="s">
        <v>47</v>
      </c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2"/>
      <c r="BA64" s="42"/>
      <c r="BB64" s="42"/>
      <c r="BC64" s="42"/>
    </row>
    <row r="65" spans="7:55" ht="14.25">
      <c r="G65" s="43" t="s">
        <v>43</v>
      </c>
      <c r="H65" s="43"/>
      <c r="I65" s="43"/>
      <c r="J65" s="43"/>
      <c r="K65" s="43"/>
      <c r="L65" s="43"/>
      <c r="M65" s="43"/>
      <c r="N65" s="43"/>
      <c r="O65" s="43"/>
      <c r="P65" s="43"/>
      <c r="Q65" s="42"/>
      <c r="R65" s="42"/>
      <c r="S65" s="42"/>
      <c r="T65" s="42"/>
      <c r="W65" s="43" t="s">
        <v>46</v>
      </c>
      <c r="X65" s="43"/>
      <c r="Y65" s="43"/>
      <c r="Z65" s="43"/>
      <c r="AA65" s="43"/>
      <c r="AB65" s="43"/>
      <c r="AC65" s="43"/>
      <c r="AD65" s="43"/>
      <c r="AE65" s="43"/>
      <c r="AF65" s="43"/>
      <c r="AG65" s="42"/>
      <c r="AH65" s="42"/>
      <c r="AI65" s="42"/>
      <c r="AJ65" s="42"/>
      <c r="AM65" s="43" t="s">
        <v>48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2"/>
      <c r="BA65" s="42"/>
      <c r="BB65" s="42"/>
      <c r="BC65" s="42"/>
    </row>
    <row r="66" spans="7:55" ht="9.75" customHeight="1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2:57" ht="14.25">
      <c r="B67" s="69" t="s">
        <v>60</v>
      </c>
      <c r="C67" s="69"/>
      <c r="D67" s="69"/>
      <c r="E67" s="69"/>
      <c r="F67" s="69"/>
      <c r="G67" s="69"/>
      <c r="H67" s="69"/>
      <c r="I67" s="69"/>
      <c r="J67" s="69"/>
      <c r="K67" s="69"/>
      <c r="L67" s="70">
        <f>IF(Q64&gt;0,Q64,Q65/2.2)</f>
        <v>0</v>
      </c>
      <c r="M67" s="70"/>
      <c r="N67" s="70"/>
      <c r="O67" s="70"/>
      <c r="P67" s="4"/>
      <c r="Q67" s="4"/>
      <c r="R67" s="69" t="s">
        <v>62</v>
      </c>
      <c r="S67" s="69"/>
      <c r="T67" s="69"/>
      <c r="U67" s="69"/>
      <c r="V67" s="69"/>
      <c r="W67" s="69"/>
      <c r="X67" s="69"/>
      <c r="Y67" s="69"/>
      <c r="Z67" s="69"/>
      <c r="AA67" s="69"/>
      <c r="AB67" s="70">
        <f>IF(AG64&gt;0,AG64,AG65*2.54)</f>
        <v>0</v>
      </c>
      <c r="AC67" s="70"/>
      <c r="AD67" s="70"/>
      <c r="AE67" s="70"/>
      <c r="AF67" s="5"/>
      <c r="AG67" s="70" t="s">
        <v>65</v>
      </c>
      <c r="AH67" s="70"/>
      <c r="AI67" s="70"/>
      <c r="AJ67" s="70"/>
      <c r="AK67" s="70"/>
      <c r="AL67" s="71" t="e">
        <f>L67/(AB67/100*AB67/100)</f>
        <v>#DIV/0!</v>
      </c>
      <c r="AM67" s="71"/>
      <c r="AN67" s="71"/>
      <c r="AO67" s="5"/>
      <c r="AP67" s="75" t="s">
        <v>64</v>
      </c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7"/>
      <c r="BB67" s="71">
        <f>IF(AZ64&gt;0,AZ64,AZ65*2.54)</f>
        <v>0</v>
      </c>
      <c r="BC67" s="71"/>
      <c r="BD67" s="71"/>
      <c r="BE67" s="71"/>
    </row>
    <row r="68" spans="2:57" ht="14.25">
      <c r="B68" s="69" t="s">
        <v>61</v>
      </c>
      <c r="C68" s="69"/>
      <c r="D68" s="69"/>
      <c r="E68" s="69"/>
      <c r="F68" s="69"/>
      <c r="G68" s="69"/>
      <c r="H68" s="69"/>
      <c r="I68" s="69"/>
      <c r="J68" s="69"/>
      <c r="K68" s="69"/>
      <c r="L68" s="70">
        <f>IF(Q65&gt;0,Q65,Q64*2.2)</f>
        <v>0</v>
      </c>
      <c r="M68" s="70"/>
      <c r="N68" s="70"/>
      <c r="O68" s="70"/>
      <c r="P68" s="4"/>
      <c r="Q68" s="4"/>
      <c r="R68" s="69" t="s">
        <v>63</v>
      </c>
      <c r="S68" s="69"/>
      <c r="T68" s="69"/>
      <c r="U68" s="69"/>
      <c r="V68" s="69"/>
      <c r="W68" s="69"/>
      <c r="X68" s="69"/>
      <c r="Y68" s="69"/>
      <c r="Z68" s="69"/>
      <c r="AA68" s="69"/>
      <c r="AB68" s="70">
        <f>IF(AG65&gt;0,AG65,AG64/2.54)</f>
        <v>0</v>
      </c>
      <c r="AC68" s="70"/>
      <c r="AD68" s="70"/>
      <c r="AE68" s="70"/>
      <c r="AF68" s="5"/>
      <c r="AG68" s="6"/>
      <c r="AH68" s="6"/>
      <c r="AI68" s="6"/>
      <c r="AJ68" s="6"/>
      <c r="AK68" s="4"/>
      <c r="AL68" s="4"/>
      <c r="AM68" s="5"/>
      <c r="AN68" s="5"/>
      <c r="AO68" s="5"/>
      <c r="AP68" s="75" t="s">
        <v>59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70">
        <f>IF(AZ65&gt;0,AZ65,AZ64/2.54)</f>
        <v>0</v>
      </c>
      <c r="BC68" s="70"/>
      <c r="BD68" s="70"/>
      <c r="BE68" s="70"/>
    </row>
    <row r="69" spans="7:55" ht="10.5" customHeight="1"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  <c r="U69" s="4"/>
      <c r="V69" s="4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6"/>
      <c r="AI69" s="6"/>
      <c r="AJ69" s="6"/>
      <c r="AK69" s="4"/>
      <c r="AL69" s="4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6"/>
      <c r="BA69" s="6"/>
      <c r="BB69" s="6"/>
      <c r="BC69" s="6"/>
    </row>
    <row r="70" spans="2:57" ht="14.25">
      <c r="B70" s="43" t="s">
        <v>49</v>
      </c>
      <c r="C70" s="43"/>
      <c r="D70" s="43"/>
      <c r="E70" s="43"/>
      <c r="F70" s="43"/>
      <c r="G70" s="43"/>
      <c r="H70" s="43"/>
      <c r="I70" s="43"/>
      <c r="J70" s="43"/>
      <c r="K70" s="43"/>
      <c r="L70" s="42"/>
      <c r="M70" s="42"/>
      <c r="N70" s="42"/>
      <c r="W70" s="43" t="s">
        <v>51</v>
      </c>
      <c r="X70" s="43"/>
      <c r="Y70" s="43"/>
      <c r="Z70" s="43"/>
      <c r="AA70" s="43"/>
      <c r="AB70" s="43"/>
      <c r="AC70" s="43"/>
      <c r="AD70" s="43"/>
      <c r="AE70" s="43"/>
      <c r="AF70" s="43"/>
      <c r="AG70" s="42"/>
      <c r="AH70" s="42"/>
      <c r="AI70" s="42"/>
      <c r="AS70" s="43" t="s">
        <v>150</v>
      </c>
      <c r="AT70" s="43"/>
      <c r="AU70" s="43"/>
      <c r="AV70" s="43"/>
      <c r="AW70" s="43"/>
      <c r="AX70" s="43"/>
      <c r="AY70" s="43"/>
      <c r="AZ70" s="43"/>
      <c r="BA70" s="43"/>
      <c r="BB70" s="43"/>
      <c r="BC70" s="42"/>
      <c r="BD70" s="42"/>
      <c r="BE70" s="42"/>
    </row>
    <row r="71" spans="2:57" ht="14.25">
      <c r="B71" s="43" t="s">
        <v>50</v>
      </c>
      <c r="C71" s="43"/>
      <c r="D71" s="43"/>
      <c r="E71" s="43"/>
      <c r="F71" s="43"/>
      <c r="G71" s="43"/>
      <c r="H71" s="43"/>
      <c r="I71" s="43"/>
      <c r="J71" s="43"/>
      <c r="K71" s="43"/>
      <c r="L71" s="42"/>
      <c r="M71" s="42"/>
      <c r="N71" s="42"/>
      <c r="W71" s="43" t="s">
        <v>52</v>
      </c>
      <c r="X71" s="43"/>
      <c r="Y71" s="43"/>
      <c r="Z71" s="43"/>
      <c r="AA71" s="43"/>
      <c r="AB71" s="43"/>
      <c r="AC71" s="43"/>
      <c r="AD71" s="43"/>
      <c r="AE71" s="43"/>
      <c r="AF71" s="43"/>
      <c r="AG71" s="42"/>
      <c r="AH71" s="42"/>
      <c r="AI71" s="42"/>
      <c r="AS71" s="43" t="s">
        <v>151</v>
      </c>
      <c r="AT71" s="43"/>
      <c r="AU71" s="43"/>
      <c r="AV71" s="43"/>
      <c r="AW71" s="43"/>
      <c r="AX71" s="43"/>
      <c r="AY71" s="43"/>
      <c r="AZ71" s="43"/>
      <c r="BA71" s="43"/>
      <c r="BB71" s="43"/>
      <c r="BC71" s="42"/>
      <c r="BD71" s="42"/>
      <c r="BE71" s="42"/>
    </row>
    <row r="72" spans="2:57" ht="14.25">
      <c r="B72" s="43" t="s">
        <v>53</v>
      </c>
      <c r="C72" s="43"/>
      <c r="D72" s="43"/>
      <c r="E72" s="43"/>
      <c r="F72" s="43"/>
      <c r="G72" s="43"/>
      <c r="H72" s="43"/>
      <c r="I72" s="43"/>
      <c r="J72" s="43"/>
      <c r="K72" s="43"/>
      <c r="L72" s="42"/>
      <c r="M72" s="42"/>
      <c r="N72" s="42"/>
      <c r="W72" s="43" t="s">
        <v>54</v>
      </c>
      <c r="X72" s="43"/>
      <c r="Y72" s="43"/>
      <c r="Z72" s="43"/>
      <c r="AA72" s="43"/>
      <c r="AB72" s="43"/>
      <c r="AC72" s="43"/>
      <c r="AD72" s="43"/>
      <c r="AE72" s="43"/>
      <c r="AF72" s="43"/>
      <c r="AG72" s="42"/>
      <c r="AH72" s="42"/>
      <c r="AI72" s="42"/>
      <c r="AS72" s="43" t="s">
        <v>152</v>
      </c>
      <c r="AT72" s="43"/>
      <c r="AU72" s="43"/>
      <c r="AV72" s="43"/>
      <c r="AW72" s="43"/>
      <c r="AX72" s="43"/>
      <c r="AY72" s="43"/>
      <c r="AZ72" s="43"/>
      <c r="BA72" s="43"/>
      <c r="BB72" s="43"/>
      <c r="BC72" s="42"/>
      <c r="BD72" s="42"/>
      <c r="BE72" s="42"/>
    </row>
    <row r="73" spans="2:57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2:57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T74" s="39" t="s">
        <v>581</v>
      </c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2"/>
      <c r="AI74" s="42"/>
      <c r="AJ74" s="42"/>
      <c r="AM74" s="35" t="s">
        <v>584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>
        <f>IF(AG74&gt;0,AG74,AG75*2.54)</f>
        <v>0</v>
      </c>
      <c r="BA74" s="35"/>
      <c r="BB74" s="35"/>
      <c r="BC74" s="35"/>
      <c r="BD74" s="3"/>
      <c r="BE74" s="3"/>
    </row>
    <row r="75" spans="2:57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T75" s="39" t="s">
        <v>583</v>
      </c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2"/>
      <c r="AI75" s="42"/>
      <c r="AJ75" s="42"/>
      <c r="AM75" s="43" t="s">
        <v>585</v>
      </c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35">
        <f>IF(AG75&gt;0,AG75,AG74/2.54)</f>
        <v>0</v>
      </c>
      <c r="BA75" s="35"/>
      <c r="BB75" s="35"/>
      <c r="BC75" s="35"/>
      <c r="BD75" s="3"/>
      <c r="BE75" s="3"/>
    </row>
    <row r="77" spans="2:57" ht="14.25">
      <c r="B77" s="43" t="s">
        <v>71</v>
      </c>
      <c r="C77" s="43"/>
      <c r="D77" s="43"/>
      <c r="E77" s="43"/>
      <c r="F77" s="43"/>
      <c r="G77" s="43"/>
      <c r="H77" s="43"/>
      <c r="I77" s="43"/>
      <c r="J77" s="42"/>
      <c r="K77" s="42"/>
      <c r="L77" s="42"/>
      <c r="M77" s="35" t="s">
        <v>75</v>
      </c>
      <c r="N77" s="35"/>
      <c r="O77" s="35"/>
      <c r="P77" s="35"/>
      <c r="R77" s="43" t="s">
        <v>84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62"/>
      <c r="AE77" s="62"/>
      <c r="AF77" s="62"/>
      <c r="AG77" s="35" t="s">
        <v>85</v>
      </c>
      <c r="AH77" s="35"/>
      <c r="AI77" s="35"/>
      <c r="AM77" s="35" t="s">
        <v>77</v>
      </c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42"/>
      <c r="AZ77" s="42"/>
      <c r="BA77" s="42"/>
      <c r="BB77" s="35" t="s">
        <v>76</v>
      </c>
      <c r="BC77" s="35"/>
      <c r="BD77" s="35"/>
      <c r="BE77" s="35"/>
    </row>
    <row r="78" spans="2:57" ht="14.25">
      <c r="B78" s="43" t="s">
        <v>70</v>
      </c>
      <c r="C78" s="43"/>
      <c r="D78" s="43"/>
      <c r="E78" s="43"/>
      <c r="F78" s="43"/>
      <c r="G78" s="43"/>
      <c r="H78" s="43"/>
      <c r="I78" s="43"/>
      <c r="J78" s="42"/>
      <c r="K78" s="42"/>
      <c r="L78" s="42"/>
      <c r="M78" s="35" t="s">
        <v>75</v>
      </c>
      <c r="N78" s="35"/>
      <c r="O78" s="35"/>
      <c r="P78" s="35"/>
      <c r="R78" s="43" t="s">
        <v>83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62"/>
      <c r="AE78" s="62"/>
      <c r="AF78" s="62"/>
      <c r="AG78" s="35" t="s">
        <v>82</v>
      </c>
      <c r="AH78" s="35"/>
      <c r="AI78" s="35"/>
      <c r="AM78" s="43" t="s">
        <v>78</v>
      </c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62"/>
      <c r="AZ78" s="62"/>
      <c r="BA78" s="62"/>
      <c r="BB78" s="35" t="s">
        <v>76</v>
      </c>
      <c r="BC78" s="35"/>
      <c r="BD78" s="35"/>
      <c r="BE78" s="35"/>
    </row>
    <row r="79" spans="2:57" ht="14.25">
      <c r="B79" s="43" t="s">
        <v>72</v>
      </c>
      <c r="C79" s="43"/>
      <c r="D79" s="43"/>
      <c r="E79" s="43"/>
      <c r="F79" s="43"/>
      <c r="G79" s="43"/>
      <c r="H79" s="43"/>
      <c r="I79" s="43"/>
      <c r="J79" s="42"/>
      <c r="K79" s="42"/>
      <c r="L79" s="42"/>
      <c r="M79" s="35" t="s">
        <v>75</v>
      </c>
      <c r="N79" s="35"/>
      <c r="O79" s="35"/>
      <c r="P79" s="35"/>
      <c r="AM79" s="43" t="s">
        <v>80</v>
      </c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2"/>
      <c r="AZ79" s="42"/>
      <c r="BA79" s="42"/>
      <c r="BB79" s="35" t="s">
        <v>76</v>
      </c>
      <c r="BC79" s="35"/>
      <c r="BD79" s="35"/>
      <c r="BE79" s="35"/>
    </row>
    <row r="80" spans="2:57" ht="14.25">
      <c r="B80" s="43" t="s">
        <v>73</v>
      </c>
      <c r="C80" s="43"/>
      <c r="D80" s="43"/>
      <c r="E80" s="43"/>
      <c r="F80" s="43"/>
      <c r="G80" s="43"/>
      <c r="H80" s="43"/>
      <c r="I80" s="43"/>
      <c r="J80" s="42"/>
      <c r="K80" s="42"/>
      <c r="L80" s="42"/>
      <c r="M80" s="35" t="s">
        <v>75</v>
      </c>
      <c r="N80" s="35"/>
      <c r="O80" s="35"/>
      <c r="P80" s="35"/>
      <c r="R80" s="66" t="s">
        <v>107</v>
      </c>
      <c r="S80" s="67"/>
      <c r="T80" s="67"/>
      <c r="U80" s="67"/>
      <c r="V80" s="64">
        <f>IF(BD4="M",1,0)</f>
        <v>0</v>
      </c>
      <c r="W80" s="65"/>
      <c r="X80" s="66" t="s">
        <v>110</v>
      </c>
      <c r="Y80" s="67"/>
      <c r="Z80" s="67"/>
      <c r="AA80" s="67"/>
      <c r="AB80" s="64">
        <f>IF(AP6="B",1,0)</f>
        <v>0</v>
      </c>
      <c r="AC80" s="65"/>
      <c r="AD80" s="47" t="s">
        <v>108</v>
      </c>
      <c r="AE80" s="48"/>
      <c r="AF80" s="48"/>
      <c r="AG80" s="48"/>
      <c r="AH80" s="49" t="e">
        <f>EXP(5.228-1.154*LN(AY78)-0.203*LN(BC6)-0.299*(1-V80)+(0.192*AB80))</f>
        <v>#NUM!</v>
      </c>
      <c r="AI80" s="49"/>
      <c r="AJ80" s="49"/>
      <c r="AK80" s="50"/>
      <c r="AM80" s="43" t="s">
        <v>81</v>
      </c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62"/>
      <c r="AZ80" s="62"/>
      <c r="BA80" s="62"/>
      <c r="BB80" s="35" t="s">
        <v>82</v>
      </c>
      <c r="BC80" s="35"/>
      <c r="BD80" s="35"/>
      <c r="BE80" s="35"/>
    </row>
    <row r="81" spans="2:37" ht="14.25">
      <c r="B81" s="43" t="s">
        <v>74</v>
      </c>
      <c r="C81" s="43"/>
      <c r="D81" s="43"/>
      <c r="E81" s="43"/>
      <c r="F81" s="43"/>
      <c r="G81" s="43"/>
      <c r="H81" s="43"/>
      <c r="I81" s="43"/>
      <c r="J81" s="42"/>
      <c r="K81" s="42"/>
      <c r="L81" s="42"/>
      <c r="M81" s="35" t="s">
        <v>76</v>
      </c>
      <c r="N81" s="35"/>
      <c r="O81" s="35"/>
      <c r="P81" s="35"/>
      <c r="R81" s="66" t="s">
        <v>105</v>
      </c>
      <c r="S81" s="67"/>
      <c r="T81" s="67"/>
      <c r="U81" s="67"/>
      <c r="V81" s="68" t="e">
        <f>(((140-BC6)*L67)/(72*AY78))*(0.85+(0.15*V80))</f>
        <v>#DIV/0!</v>
      </c>
      <c r="W81" s="68"/>
      <c r="X81" s="68"/>
      <c r="Y81" s="68"/>
      <c r="Z81" s="64" t="s">
        <v>79</v>
      </c>
      <c r="AA81" s="64"/>
      <c r="AB81" s="64"/>
      <c r="AC81" s="65"/>
      <c r="AD81" s="51" t="s">
        <v>109</v>
      </c>
      <c r="AE81" s="52"/>
      <c r="AF81" s="52"/>
      <c r="AG81" s="52"/>
      <c r="AH81" s="52"/>
      <c r="AI81" s="52"/>
      <c r="AJ81" s="52"/>
      <c r="AK81" s="53"/>
    </row>
    <row r="83" spans="10:50" ht="15">
      <c r="J83" s="46" t="s">
        <v>102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F83" s="46" t="s">
        <v>468</v>
      </c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</row>
    <row r="84" spans="10:50" ht="14.25">
      <c r="J84" s="43" t="s">
        <v>86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63"/>
      <c r="W84" s="63"/>
      <c r="X84" s="63"/>
      <c r="Y84" s="63"/>
      <c r="Z84" s="63"/>
      <c r="AF84" s="43" t="s">
        <v>95</v>
      </c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2"/>
      <c r="AV84" s="42"/>
      <c r="AW84" s="42"/>
      <c r="AX84" s="42"/>
    </row>
    <row r="85" spans="10:50" ht="14.25">
      <c r="J85" s="43" t="s">
        <v>88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62"/>
      <c r="W85" s="62"/>
      <c r="X85" s="62"/>
      <c r="Y85" s="62"/>
      <c r="Z85" s="62"/>
      <c r="AF85" s="43" t="s">
        <v>96</v>
      </c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2"/>
      <c r="AV85" s="42"/>
      <c r="AW85" s="42"/>
      <c r="AX85" s="42"/>
    </row>
    <row r="86" spans="2:50" ht="14.25" customHeight="1">
      <c r="B86" s="9"/>
      <c r="J86" s="43" t="s">
        <v>87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2"/>
      <c r="W86" s="42"/>
      <c r="X86" s="42"/>
      <c r="Y86" s="42"/>
      <c r="Z86" s="42"/>
      <c r="AF86" s="43" t="s">
        <v>97</v>
      </c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2"/>
      <c r="AV86" s="42"/>
      <c r="AW86" s="42"/>
      <c r="AX86" s="42"/>
    </row>
    <row r="87" spans="10:50" ht="14.25">
      <c r="J87" s="43" t="s">
        <v>89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2"/>
      <c r="W87" s="42"/>
      <c r="X87" s="42"/>
      <c r="Y87" s="42"/>
      <c r="Z87" s="42"/>
      <c r="AF87" s="43" t="s">
        <v>98</v>
      </c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2"/>
      <c r="AV87" s="42"/>
      <c r="AW87" s="42"/>
      <c r="AX87" s="42"/>
    </row>
    <row r="88" spans="10:50" ht="14.25">
      <c r="J88" s="43" t="s">
        <v>94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2"/>
      <c r="W88" s="42"/>
      <c r="X88" s="42"/>
      <c r="Y88" s="42"/>
      <c r="Z88" s="42"/>
      <c r="AF88" s="43" t="s">
        <v>103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2"/>
      <c r="AV88" s="42"/>
      <c r="AW88" s="42"/>
      <c r="AX88" s="42"/>
    </row>
    <row r="89" spans="10:50" ht="14.25">
      <c r="J89" s="43" t="s">
        <v>90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2"/>
      <c r="W89" s="42"/>
      <c r="X89" s="42"/>
      <c r="Y89" s="42"/>
      <c r="Z89" s="42"/>
      <c r="AF89" s="35" t="s">
        <v>99</v>
      </c>
      <c r="AG89" s="35"/>
      <c r="AH89" s="35"/>
      <c r="AI89" s="35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10" t="s">
        <v>100</v>
      </c>
      <c r="AU89" s="42"/>
      <c r="AV89" s="42"/>
      <c r="AW89" s="42"/>
      <c r="AX89" s="42"/>
    </row>
    <row r="90" spans="10:26" ht="14.25">
      <c r="J90" s="43" t="s">
        <v>91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2"/>
      <c r="W90" s="42"/>
      <c r="X90" s="42"/>
      <c r="Y90" s="42"/>
      <c r="Z90" s="42"/>
    </row>
    <row r="91" spans="10:26" ht="14.25">
      <c r="J91" s="43" t="s">
        <v>93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2"/>
      <c r="W91" s="42"/>
      <c r="X91" s="42"/>
      <c r="Y91" s="42"/>
      <c r="Z91" s="42"/>
    </row>
    <row r="92" spans="10:26" ht="14.25">
      <c r="J92" s="35" t="s">
        <v>92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42"/>
      <c r="W92" s="42"/>
      <c r="X92" s="42"/>
      <c r="Y92" s="42"/>
      <c r="Z92" s="42"/>
    </row>
    <row r="94" spans="2:57" ht="15">
      <c r="B94" s="44" t="s">
        <v>363</v>
      </c>
      <c r="C94" s="45"/>
      <c r="D94" s="45"/>
      <c r="E94" s="45"/>
      <c r="F94" s="45"/>
      <c r="G94" s="45"/>
      <c r="H94" s="54" t="s">
        <v>18</v>
      </c>
      <c r="I94" s="55"/>
      <c r="J94" s="58" t="s">
        <v>36</v>
      </c>
      <c r="K94" s="58"/>
      <c r="L94" s="45" t="s">
        <v>17</v>
      </c>
      <c r="M94" s="45"/>
      <c r="N94" s="45"/>
      <c r="O94" s="44" t="s">
        <v>15</v>
      </c>
      <c r="P94" s="44"/>
      <c r="Q94" s="44"/>
      <c r="R94" s="44"/>
      <c r="S94" s="44"/>
      <c r="T94" s="44" t="s">
        <v>22</v>
      </c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6" t="s">
        <v>27</v>
      </c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2:57" ht="15">
      <c r="B95" s="45"/>
      <c r="C95" s="45"/>
      <c r="D95" s="45"/>
      <c r="E95" s="45"/>
      <c r="F95" s="45"/>
      <c r="G95" s="45"/>
      <c r="H95" s="56"/>
      <c r="I95" s="57"/>
      <c r="J95" s="58"/>
      <c r="K95" s="58"/>
      <c r="L95" s="45"/>
      <c r="M95" s="45"/>
      <c r="N95" s="45"/>
      <c r="O95" s="44"/>
      <c r="P95" s="44"/>
      <c r="Q95" s="44"/>
      <c r="R95" s="44"/>
      <c r="S95" s="4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 t="s">
        <v>19</v>
      </c>
      <c r="AI95" s="45"/>
      <c r="AJ95" s="45"/>
      <c r="AK95" s="44" t="s">
        <v>20</v>
      </c>
      <c r="AL95" s="45"/>
      <c r="AM95" s="45"/>
      <c r="AN95" s="45"/>
      <c r="AO95" s="45"/>
      <c r="AP95" s="44" t="s">
        <v>23</v>
      </c>
      <c r="AQ95" s="44"/>
      <c r="AR95" s="44"/>
      <c r="AS95" s="44"/>
      <c r="AT95" s="44"/>
      <c r="AU95" s="45" t="s">
        <v>12</v>
      </c>
      <c r="AV95" s="45"/>
      <c r="AW95" s="45"/>
      <c r="AX95" s="45" t="s">
        <v>21</v>
      </c>
      <c r="AY95" s="45"/>
      <c r="AZ95" s="45"/>
      <c r="BA95" s="45"/>
      <c r="BB95" s="45" t="s">
        <v>28</v>
      </c>
      <c r="BC95" s="45"/>
      <c r="BD95" s="45"/>
      <c r="BE95" s="45"/>
    </row>
    <row r="96" spans="2:57" ht="14.25">
      <c r="B96" s="35" t="s">
        <v>18</v>
      </c>
      <c r="C96" s="35"/>
      <c r="D96" s="35"/>
      <c r="E96" s="35"/>
      <c r="F96" s="35"/>
      <c r="G96" s="35"/>
      <c r="H96" s="42"/>
      <c r="I96" s="42"/>
      <c r="J96" s="42"/>
      <c r="K96" s="42"/>
      <c r="L96" s="36"/>
      <c r="M96" s="37"/>
      <c r="N96" s="3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36"/>
      <c r="AQ96" s="37"/>
      <c r="AR96" s="37"/>
      <c r="AS96" s="37"/>
      <c r="AT96" s="38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2:57" ht="14.25">
      <c r="B97" s="35" t="s">
        <v>18</v>
      </c>
      <c r="C97" s="35"/>
      <c r="D97" s="35"/>
      <c r="E97" s="35"/>
      <c r="F97" s="35"/>
      <c r="G97" s="35"/>
      <c r="H97" s="42"/>
      <c r="I97" s="42"/>
      <c r="J97" s="42"/>
      <c r="K97" s="42"/>
      <c r="L97" s="36"/>
      <c r="M97" s="37"/>
      <c r="N97" s="3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36"/>
      <c r="AQ97" s="37"/>
      <c r="AR97" s="37"/>
      <c r="AS97" s="37"/>
      <c r="AT97" s="38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2:57" ht="14.25">
      <c r="B98" s="35" t="s">
        <v>18</v>
      </c>
      <c r="C98" s="35"/>
      <c r="D98" s="35"/>
      <c r="E98" s="35"/>
      <c r="F98" s="35"/>
      <c r="G98" s="35"/>
      <c r="H98" s="42"/>
      <c r="I98" s="42"/>
      <c r="J98" s="42"/>
      <c r="K98" s="42"/>
      <c r="L98" s="36"/>
      <c r="M98" s="37"/>
      <c r="N98" s="38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36"/>
      <c r="AQ98" s="37"/>
      <c r="AR98" s="37"/>
      <c r="AS98" s="37"/>
      <c r="AT98" s="38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2:57" ht="14.25">
      <c r="B99" s="35" t="s">
        <v>18</v>
      </c>
      <c r="C99" s="35"/>
      <c r="D99" s="35"/>
      <c r="E99" s="35"/>
      <c r="F99" s="35"/>
      <c r="G99" s="35"/>
      <c r="H99" s="42"/>
      <c r="I99" s="42"/>
      <c r="J99" s="42"/>
      <c r="K99" s="42"/>
      <c r="L99" s="36"/>
      <c r="M99" s="37"/>
      <c r="N99" s="38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36"/>
      <c r="AQ99" s="37"/>
      <c r="AR99" s="37"/>
      <c r="AS99" s="37"/>
      <c r="AT99" s="38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2:57" ht="14.25">
      <c r="B100" s="35" t="s">
        <v>18</v>
      </c>
      <c r="C100" s="35"/>
      <c r="D100" s="35"/>
      <c r="E100" s="35"/>
      <c r="F100" s="35"/>
      <c r="G100" s="35"/>
      <c r="H100" s="42"/>
      <c r="I100" s="42"/>
      <c r="J100" s="42"/>
      <c r="K100" s="42"/>
      <c r="L100" s="36"/>
      <c r="M100" s="37"/>
      <c r="N100" s="38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36"/>
      <c r="AQ100" s="37"/>
      <c r="AR100" s="37"/>
      <c r="AS100" s="37"/>
      <c r="AT100" s="38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2:57" ht="14.25">
      <c r="B101" s="35" t="s">
        <v>18</v>
      </c>
      <c r="C101" s="35"/>
      <c r="D101" s="35"/>
      <c r="E101" s="35"/>
      <c r="F101" s="35"/>
      <c r="G101" s="35"/>
      <c r="H101" s="36"/>
      <c r="I101" s="38"/>
      <c r="J101" s="36"/>
      <c r="K101" s="38"/>
      <c r="L101" s="36"/>
      <c r="M101" s="37"/>
      <c r="N101" s="38"/>
      <c r="O101" s="36"/>
      <c r="P101" s="37"/>
      <c r="Q101" s="37"/>
      <c r="R101" s="37"/>
      <c r="S101" s="38"/>
      <c r="T101" s="36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8"/>
      <c r="AH101" s="36"/>
      <c r="AI101" s="37"/>
      <c r="AJ101" s="38"/>
      <c r="AK101" s="36"/>
      <c r="AL101" s="37"/>
      <c r="AM101" s="37"/>
      <c r="AN101" s="37"/>
      <c r="AO101" s="38"/>
      <c r="AP101" s="36"/>
      <c r="AQ101" s="37"/>
      <c r="AR101" s="37"/>
      <c r="AS101" s="37"/>
      <c r="AT101" s="38"/>
      <c r="AU101" s="36"/>
      <c r="AV101" s="37"/>
      <c r="AW101" s="38"/>
      <c r="AX101" s="36"/>
      <c r="AY101" s="37"/>
      <c r="AZ101" s="37"/>
      <c r="BA101" s="38"/>
      <c r="BB101" s="36"/>
      <c r="BC101" s="37"/>
      <c r="BD101" s="37"/>
      <c r="BE101" s="38"/>
    </row>
  </sheetData>
  <sheetProtection/>
  <mergeCells count="546">
    <mergeCell ref="AS72:BB72"/>
    <mergeCell ref="BC72:BE72"/>
    <mergeCell ref="W70:AF70"/>
    <mergeCell ref="AG70:AI70"/>
    <mergeCell ref="AS70:BB70"/>
    <mergeCell ref="BC70:BE70"/>
    <mergeCell ref="AS71:BB71"/>
    <mergeCell ref="BC71:BE71"/>
    <mergeCell ref="W71:AF71"/>
    <mergeCell ref="AG71:AI71"/>
    <mergeCell ref="B72:K72"/>
    <mergeCell ref="L72:N72"/>
    <mergeCell ref="B70:K70"/>
    <mergeCell ref="L70:N70"/>
    <mergeCell ref="B71:K71"/>
    <mergeCell ref="L71:N71"/>
    <mergeCell ref="W72:AF72"/>
    <mergeCell ref="AG72:AI72"/>
    <mergeCell ref="AU1:BF1"/>
    <mergeCell ref="AU2:BF2"/>
    <mergeCell ref="A1:AT2"/>
    <mergeCell ref="AU23:BC23"/>
    <mergeCell ref="BD23:BE23"/>
    <mergeCell ref="AO23:AP23"/>
    <mergeCell ref="AJ23:AN23"/>
    <mergeCell ref="V23:W23"/>
    <mergeCell ref="K23:U23"/>
    <mergeCell ref="AG23:AH23"/>
    <mergeCell ref="Y23:AF23"/>
    <mergeCell ref="AP37:AT37"/>
    <mergeCell ref="L38:N38"/>
    <mergeCell ref="AP38:AT38"/>
    <mergeCell ref="AL29:AT29"/>
    <mergeCell ref="L39:N39"/>
    <mergeCell ref="AP39:AT39"/>
    <mergeCell ref="L37:N37"/>
    <mergeCell ref="AU49:AW49"/>
    <mergeCell ref="AU48:AW48"/>
    <mergeCell ref="AU47:AW47"/>
    <mergeCell ref="AU46:AW46"/>
    <mergeCell ref="AU45:AW45"/>
    <mergeCell ref="AU44:AW44"/>
    <mergeCell ref="AU43:AW43"/>
    <mergeCell ref="AX49:BA49"/>
    <mergeCell ref="BB49:BE49"/>
    <mergeCell ref="AP49:AT49"/>
    <mergeCell ref="O49:S49"/>
    <mergeCell ref="T49:AG49"/>
    <mergeCell ref="AH49:AJ49"/>
    <mergeCell ref="AK49:AO49"/>
    <mergeCell ref="B49:G49"/>
    <mergeCell ref="H49:I49"/>
    <mergeCell ref="J49:K49"/>
    <mergeCell ref="L49:N49"/>
    <mergeCell ref="B48:G48"/>
    <mergeCell ref="H48:I48"/>
    <mergeCell ref="J48:K48"/>
    <mergeCell ref="L48:N48"/>
    <mergeCell ref="AX48:BA48"/>
    <mergeCell ref="BB48:BE48"/>
    <mergeCell ref="AP48:AT48"/>
    <mergeCell ref="O48:S48"/>
    <mergeCell ref="T48:AG48"/>
    <mergeCell ref="AH48:AJ48"/>
    <mergeCell ref="AK48:AO48"/>
    <mergeCell ref="AX47:BA47"/>
    <mergeCell ref="BB47:BE47"/>
    <mergeCell ref="AP47:AT47"/>
    <mergeCell ref="O47:S47"/>
    <mergeCell ref="T47:AG47"/>
    <mergeCell ref="AH47:AJ47"/>
    <mergeCell ref="AK47:AO47"/>
    <mergeCell ref="B47:G47"/>
    <mergeCell ref="H47:I47"/>
    <mergeCell ref="J47:K47"/>
    <mergeCell ref="L47:N47"/>
    <mergeCell ref="AX46:BA46"/>
    <mergeCell ref="BB46:BE46"/>
    <mergeCell ref="AP46:AT46"/>
    <mergeCell ref="O46:S46"/>
    <mergeCell ref="T46:AG46"/>
    <mergeCell ref="AH46:AJ46"/>
    <mergeCell ref="AK46:AO46"/>
    <mergeCell ref="B46:G46"/>
    <mergeCell ref="H46:I46"/>
    <mergeCell ref="J46:K46"/>
    <mergeCell ref="L46:N46"/>
    <mergeCell ref="AX45:BA45"/>
    <mergeCell ref="B45:G45"/>
    <mergeCell ref="H45:I45"/>
    <mergeCell ref="J45:K45"/>
    <mergeCell ref="L45:N45"/>
    <mergeCell ref="BB45:BE45"/>
    <mergeCell ref="AP45:AT45"/>
    <mergeCell ref="O45:S45"/>
    <mergeCell ref="T45:AG45"/>
    <mergeCell ref="AH45:AJ45"/>
    <mergeCell ref="AK45:AO45"/>
    <mergeCell ref="AX44:BA44"/>
    <mergeCell ref="BB44:BE44"/>
    <mergeCell ref="AP44:AT44"/>
    <mergeCell ref="O44:S44"/>
    <mergeCell ref="T44:AG44"/>
    <mergeCell ref="AH44:AJ44"/>
    <mergeCell ref="AK44:AO44"/>
    <mergeCell ref="B44:G44"/>
    <mergeCell ref="H44:I44"/>
    <mergeCell ref="J44:K44"/>
    <mergeCell ref="L44:N44"/>
    <mergeCell ref="AX43:BA43"/>
    <mergeCell ref="BB43:BE43"/>
    <mergeCell ref="AP43:AT43"/>
    <mergeCell ref="O43:S43"/>
    <mergeCell ref="T43:AG43"/>
    <mergeCell ref="AH43:AJ43"/>
    <mergeCell ref="AK43:AO43"/>
    <mergeCell ref="B43:G43"/>
    <mergeCell ref="H43:I43"/>
    <mergeCell ref="J43:K43"/>
    <mergeCell ref="L43:N43"/>
    <mergeCell ref="AU42:AW42"/>
    <mergeCell ref="B42:G42"/>
    <mergeCell ref="H42:I42"/>
    <mergeCell ref="J42:K42"/>
    <mergeCell ref="L42:N42"/>
    <mergeCell ref="AX42:BA42"/>
    <mergeCell ref="BB42:BE42"/>
    <mergeCell ref="AP42:AT42"/>
    <mergeCell ref="O42:S42"/>
    <mergeCell ref="T42:AG42"/>
    <mergeCell ref="AH42:AJ42"/>
    <mergeCell ref="AK42:AO42"/>
    <mergeCell ref="AU41:AW41"/>
    <mergeCell ref="AX41:BA41"/>
    <mergeCell ref="BB41:BE41"/>
    <mergeCell ref="AP41:AT41"/>
    <mergeCell ref="O41:S41"/>
    <mergeCell ref="T41:AG41"/>
    <mergeCell ref="AH41:AJ41"/>
    <mergeCell ref="AK41:AO41"/>
    <mergeCell ref="B41:G41"/>
    <mergeCell ref="H41:I41"/>
    <mergeCell ref="J41:K41"/>
    <mergeCell ref="L41:N41"/>
    <mergeCell ref="AU40:AW40"/>
    <mergeCell ref="AX40:BA40"/>
    <mergeCell ref="B40:G40"/>
    <mergeCell ref="H40:I40"/>
    <mergeCell ref="J40:K40"/>
    <mergeCell ref="L40:N40"/>
    <mergeCell ref="BB40:BE40"/>
    <mergeCell ref="AP40:AT40"/>
    <mergeCell ref="O40:S40"/>
    <mergeCell ref="T40:AG40"/>
    <mergeCell ref="AH40:AJ40"/>
    <mergeCell ref="AK40:AO40"/>
    <mergeCell ref="AU39:AW39"/>
    <mergeCell ref="AX39:BA39"/>
    <mergeCell ref="BB39:BE39"/>
    <mergeCell ref="A50:BF51"/>
    <mergeCell ref="O39:S39"/>
    <mergeCell ref="T39:AG39"/>
    <mergeCell ref="AH39:AJ39"/>
    <mergeCell ref="AK39:AO39"/>
    <mergeCell ref="B39:G39"/>
    <mergeCell ref="H39:I39"/>
    <mergeCell ref="J39:K39"/>
    <mergeCell ref="AG64:AJ64"/>
    <mergeCell ref="AU38:AW38"/>
    <mergeCell ref="AX38:BA38"/>
    <mergeCell ref="J38:K38"/>
    <mergeCell ref="AR52:AS52"/>
    <mergeCell ref="T52:W52"/>
    <mergeCell ref="X52:AG52"/>
    <mergeCell ref="AA60:AB60"/>
    <mergeCell ref="N60:Z60"/>
    <mergeCell ref="BB38:BE38"/>
    <mergeCell ref="A52:Q52"/>
    <mergeCell ref="R52:S52"/>
    <mergeCell ref="AH52:AQ52"/>
    <mergeCell ref="O38:S38"/>
    <mergeCell ref="T38:AG38"/>
    <mergeCell ref="AH38:AJ38"/>
    <mergeCell ref="AK38:AO38"/>
    <mergeCell ref="B38:G38"/>
    <mergeCell ref="H38:I38"/>
    <mergeCell ref="AX52:BF52"/>
    <mergeCell ref="BB36:BE36"/>
    <mergeCell ref="AX36:BA36"/>
    <mergeCell ref="AH36:AJ36"/>
    <mergeCell ref="AH37:AJ37"/>
    <mergeCell ref="AK37:AO37"/>
    <mergeCell ref="AU37:AW37"/>
    <mergeCell ref="AX37:BA37"/>
    <mergeCell ref="BB37:BE37"/>
    <mergeCell ref="AU36:AW36"/>
    <mergeCell ref="AE60:AQ60"/>
    <mergeCell ref="AR60:AS60"/>
    <mergeCell ref="O35:S36"/>
    <mergeCell ref="O37:S37"/>
    <mergeCell ref="AP36:AT36"/>
    <mergeCell ref="AK36:AO36"/>
    <mergeCell ref="AT52:AW52"/>
    <mergeCell ref="AH35:BE35"/>
    <mergeCell ref="T35:AG36"/>
    <mergeCell ref="T37:AG37"/>
    <mergeCell ref="C54:J54"/>
    <mergeCell ref="K54:L54"/>
    <mergeCell ref="M54:R55"/>
    <mergeCell ref="S54:W55"/>
    <mergeCell ref="C55:J55"/>
    <mergeCell ref="J35:K36"/>
    <mergeCell ref="H37:I37"/>
    <mergeCell ref="J37:K37"/>
    <mergeCell ref="L35:N36"/>
    <mergeCell ref="B37:G37"/>
    <mergeCell ref="B35:G36"/>
    <mergeCell ref="H35:I36"/>
    <mergeCell ref="AG65:AJ65"/>
    <mergeCell ref="K55:L55"/>
    <mergeCell ref="K56:L56"/>
    <mergeCell ref="K57:L57"/>
    <mergeCell ref="C56:J56"/>
    <mergeCell ref="C57:J57"/>
    <mergeCell ref="G64:P64"/>
    <mergeCell ref="X56:AB56"/>
    <mergeCell ref="B33:C33"/>
    <mergeCell ref="D33:AK33"/>
    <mergeCell ref="AL33:AT33"/>
    <mergeCell ref="AU33:BD33"/>
    <mergeCell ref="B32:C32"/>
    <mergeCell ref="D32:AK32"/>
    <mergeCell ref="AL32:AT32"/>
    <mergeCell ref="AU32:BD32"/>
    <mergeCell ref="B31:C31"/>
    <mergeCell ref="D31:AK31"/>
    <mergeCell ref="AL31:AT31"/>
    <mergeCell ref="AU31:BD31"/>
    <mergeCell ref="B30:C30"/>
    <mergeCell ref="D30:AK30"/>
    <mergeCell ref="AL30:AT30"/>
    <mergeCell ref="AU30:BD30"/>
    <mergeCell ref="AU29:BD29"/>
    <mergeCell ref="B28:C28"/>
    <mergeCell ref="D28:AK28"/>
    <mergeCell ref="AL28:AT28"/>
    <mergeCell ref="AU28:BD28"/>
    <mergeCell ref="B27:C27"/>
    <mergeCell ref="D27:AK27"/>
    <mergeCell ref="AL27:AT27"/>
    <mergeCell ref="AU27:BD27"/>
    <mergeCell ref="AO54:AT55"/>
    <mergeCell ref="AU54:AY55"/>
    <mergeCell ref="AZ54:BD55"/>
    <mergeCell ref="X54:AB55"/>
    <mergeCell ref="AE54:AL54"/>
    <mergeCell ref="B29:C29"/>
    <mergeCell ref="AM54:AN54"/>
    <mergeCell ref="AE55:AL55"/>
    <mergeCell ref="AM55:AN55"/>
    <mergeCell ref="D29:AK29"/>
    <mergeCell ref="B25:C25"/>
    <mergeCell ref="AU25:BD25"/>
    <mergeCell ref="AL25:AT25"/>
    <mergeCell ref="D25:AK25"/>
    <mergeCell ref="B26:C26"/>
    <mergeCell ref="D26:AK26"/>
    <mergeCell ref="AL26:AT26"/>
    <mergeCell ref="AU26:BD26"/>
    <mergeCell ref="Y22:AF22"/>
    <mergeCell ref="AG22:AH22"/>
    <mergeCell ref="BD22:BE22"/>
    <mergeCell ref="AJ22:AN22"/>
    <mergeCell ref="AO22:AP22"/>
    <mergeCell ref="AR22:BC22"/>
    <mergeCell ref="X57:AB57"/>
    <mergeCell ref="AE56:AL56"/>
    <mergeCell ref="AE57:AL57"/>
    <mergeCell ref="AM56:AN56"/>
    <mergeCell ref="AM57:AN57"/>
    <mergeCell ref="AO56:AT56"/>
    <mergeCell ref="AO57:AT57"/>
    <mergeCell ref="B22:U22"/>
    <mergeCell ref="V22:W22"/>
    <mergeCell ref="AZ56:BD56"/>
    <mergeCell ref="AZ57:BD57"/>
    <mergeCell ref="M56:R56"/>
    <mergeCell ref="S56:W56"/>
    <mergeCell ref="M57:R57"/>
    <mergeCell ref="S57:W57"/>
    <mergeCell ref="AU56:AY56"/>
    <mergeCell ref="AU57:AY57"/>
    <mergeCell ref="B19:C19"/>
    <mergeCell ref="D19:AX19"/>
    <mergeCell ref="AY19:BD19"/>
    <mergeCell ref="B20:C20"/>
    <mergeCell ref="D20:AX20"/>
    <mergeCell ref="AY20:BD20"/>
    <mergeCell ref="B17:C17"/>
    <mergeCell ref="D17:AX17"/>
    <mergeCell ref="AY17:BD17"/>
    <mergeCell ref="B18:C18"/>
    <mergeCell ref="D18:AX18"/>
    <mergeCell ref="AY18:BD18"/>
    <mergeCell ref="B16:C16"/>
    <mergeCell ref="D16:AX16"/>
    <mergeCell ref="AY16:BD16"/>
    <mergeCell ref="D15:AX15"/>
    <mergeCell ref="J88:U88"/>
    <mergeCell ref="V88:Z88"/>
    <mergeCell ref="V87:Z87"/>
    <mergeCell ref="AF85:AT85"/>
    <mergeCell ref="AF86:AT86"/>
    <mergeCell ref="AZ64:BC64"/>
    <mergeCell ref="B11:C11"/>
    <mergeCell ref="D11:AX11"/>
    <mergeCell ref="B12:C12"/>
    <mergeCell ref="D12:AX12"/>
    <mergeCell ref="B13:C13"/>
    <mergeCell ref="D13:AX13"/>
    <mergeCell ref="B14:C14"/>
    <mergeCell ref="D14:AX14"/>
    <mergeCell ref="BD3:BF3"/>
    <mergeCell ref="BD4:BF4"/>
    <mergeCell ref="AX4:BC4"/>
    <mergeCell ref="AX3:BC3"/>
    <mergeCell ref="AU3:AW3"/>
    <mergeCell ref="AU4:AW4"/>
    <mergeCell ref="A3:F3"/>
    <mergeCell ref="A4:F4"/>
    <mergeCell ref="G3:L3"/>
    <mergeCell ref="AU86:AX86"/>
    <mergeCell ref="AF87:AT87"/>
    <mergeCell ref="G65:P65"/>
    <mergeCell ref="Q64:T64"/>
    <mergeCell ref="Q65:T65"/>
    <mergeCell ref="W64:AF64"/>
    <mergeCell ref="W65:AF65"/>
    <mergeCell ref="AB68:AE68"/>
    <mergeCell ref="J87:U87"/>
    <mergeCell ref="G4:L4"/>
    <mergeCell ref="M3:AD3"/>
    <mergeCell ref="AE3:AT3"/>
    <mergeCell ref="M4:AD4"/>
    <mergeCell ref="AE4:AT4"/>
    <mergeCell ref="B68:K68"/>
    <mergeCell ref="L68:O68"/>
    <mergeCell ref="R68:AA68"/>
    <mergeCell ref="AM65:AY65"/>
    <mergeCell ref="AG67:AK67"/>
    <mergeCell ref="AY13:BD13"/>
    <mergeCell ref="AY14:BD14"/>
    <mergeCell ref="B15:C15"/>
    <mergeCell ref="B10:C10"/>
    <mergeCell ref="AY15:BD15"/>
    <mergeCell ref="A8:BC8"/>
    <mergeCell ref="BD8:BF8"/>
    <mergeCell ref="AY11:BD11"/>
    <mergeCell ref="AY12:BD12"/>
    <mergeCell ref="AY10:BD10"/>
    <mergeCell ref="AZ65:BC65"/>
    <mergeCell ref="AL67:AN67"/>
    <mergeCell ref="AM64:AY64"/>
    <mergeCell ref="BB68:BE68"/>
    <mergeCell ref="AP67:BA67"/>
    <mergeCell ref="AP68:BA68"/>
    <mergeCell ref="D10:AX10"/>
    <mergeCell ref="B67:K67"/>
    <mergeCell ref="L67:O67"/>
    <mergeCell ref="R67:AA67"/>
    <mergeCell ref="AB67:AE67"/>
    <mergeCell ref="BB67:BE67"/>
    <mergeCell ref="BC58:BD58"/>
    <mergeCell ref="AE58:AL58"/>
    <mergeCell ref="AM58:AN58"/>
    <mergeCell ref="AO58:AQ58"/>
    <mergeCell ref="AR58:AS58"/>
    <mergeCell ref="AT58:AV58"/>
    <mergeCell ref="AW58:AX58"/>
    <mergeCell ref="AY58:BB58"/>
    <mergeCell ref="B79:I79"/>
    <mergeCell ref="B80:I80"/>
    <mergeCell ref="AG77:AI77"/>
    <mergeCell ref="M79:P79"/>
    <mergeCell ref="M80:P80"/>
    <mergeCell ref="AD77:AF77"/>
    <mergeCell ref="B81:I81"/>
    <mergeCell ref="J77:L77"/>
    <mergeCell ref="J78:L78"/>
    <mergeCell ref="J79:L79"/>
    <mergeCell ref="J80:L80"/>
    <mergeCell ref="J81:L81"/>
    <mergeCell ref="B78:I78"/>
    <mergeCell ref="B77:I77"/>
    <mergeCell ref="M81:P81"/>
    <mergeCell ref="R77:AC77"/>
    <mergeCell ref="R80:U80"/>
    <mergeCell ref="V80:W80"/>
    <mergeCell ref="M77:P77"/>
    <mergeCell ref="M78:P78"/>
    <mergeCell ref="J86:U86"/>
    <mergeCell ref="V86:Z86"/>
    <mergeCell ref="AD78:AF78"/>
    <mergeCell ref="R78:AC78"/>
    <mergeCell ref="J83:Z83"/>
    <mergeCell ref="AB80:AC80"/>
    <mergeCell ref="X80:AA80"/>
    <mergeCell ref="R81:U81"/>
    <mergeCell ref="V81:Y81"/>
    <mergeCell ref="Z81:AC81"/>
    <mergeCell ref="AY80:BA80"/>
    <mergeCell ref="BB80:BE80"/>
    <mergeCell ref="J85:U85"/>
    <mergeCell ref="V85:Z85"/>
    <mergeCell ref="AU85:AX85"/>
    <mergeCell ref="J84:U84"/>
    <mergeCell ref="V84:Z84"/>
    <mergeCell ref="AF83:AX83"/>
    <mergeCell ref="AF84:AT84"/>
    <mergeCell ref="AU84:AX84"/>
    <mergeCell ref="AM79:AX79"/>
    <mergeCell ref="AY79:BA79"/>
    <mergeCell ref="BB79:BE79"/>
    <mergeCell ref="AG78:AI78"/>
    <mergeCell ref="BB77:BE77"/>
    <mergeCell ref="AM78:AX78"/>
    <mergeCell ref="AY78:BA78"/>
    <mergeCell ref="BB78:BE78"/>
    <mergeCell ref="B6:AO6"/>
    <mergeCell ref="AP6:AR6"/>
    <mergeCell ref="BC6:BE6"/>
    <mergeCell ref="AT6:BB6"/>
    <mergeCell ref="J92:U92"/>
    <mergeCell ref="V92:Z92"/>
    <mergeCell ref="J89:U89"/>
    <mergeCell ref="V89:Z89"/>
    <mergeCell ref="J90:U90"/>
    <mergeCell ref="V90:Z90"/>
    <mergeCell ref="AF89:AI89"/>
    <mergeCell ref="AJ89:AS89"/>
    <mergeCell ref="AU89:AX89"/>
    <mergeCell ref="J91:U91"/>
    <mergeCell ref="V91:Z91"/>
    <mergeCell ref="D62:BC62"/>
    <mergeCell ref="AU87:AX87"/>
    <mergeCell ref="AF88:AT88"/>
    <mergeCell ref="AU88:AX88"/>
    <mergeCell ref="AM80:AX80"/>
    <mergeCell ref="AD80:AG80"/>
    <mergeCell ref="AH80:AK80"/>
    <mergeCell ref="AD81:AK81"/>
    <mergeCell ref="AM77:AX77"/>
    <mergeCell ref="AY77:BA77"/>
    <mergeCell ref="B94:G95"/>
    <mergeCell ref="H94:I95"/>
    <mergeCell ref="J94:K95"/>
    <mergeCell ref="L94:N95"/>
    <mergeCell ref="O94:S95"/>
    <mergeCell ref="T94:AG95"/>
    <mergeCell ref="AH94:BE94"/>
    <mergeCell ref="AH95:AJ95"/>
    <mergeCell ref="AK95:AO95"/>
    <mergeCell ref="AP95:AT95"/>
    <mergeCell ref="AU95:AW95"/>
    <mergeCell ref="AX95:BA95"/>
    <mergeCell ref="BB95:BE95"/>
    <mergeCell ref="B96:G96"/>
    <mergeCell ref="H96:I96"/>
    <mergeCell ref="J96:K96"/>
    <mergeCell ref="L96:N96"/>
    <mergeCell ref="O96:S96"/>
    <mergeCell ref="T96:AG96"/>
    <mergeCell ref="AH96:AJ96"/>
    <mergeCell ref="AK96:AO96"/>
    <mergeCell ref="AP96:AT96"/>
    <mergeCell ref="AU96:AW96"/>
    <mergeCell ref="AX96:BA96"/>
    <mergeCell ref="BB96:BE96"/>
    <mergeCell ref="B97:G97"/>
    <mergeCell ref="H97:I97"/>
    <mergeCell ref="J97:K97"/>
    <mergeCell ref="L97:N97"/>
    <mergeCell ref="O97:S97"/>
    <mergeCell ref="T97:AG97"/>
    <mergeCell ref="AH97:AJ97"/>
    <mergeCell ref="AK97:AO97"/>
    <mergeCell ref="AP97:AT97"/>
    <mergeCell ref="AU97:AW97"/>
    <mergeCell ref="AX97:BA97"/>
    <mergeCell ref="BB97:BE97"/>
    <mergeCell ref="AU98:AW98"/>
    <mergeCell ref="AX98:BA98"/>
    <mergeCell ref="BB98:BE98"/>
    <mergeCell ref="B98:G98"/>
    <mergeCell ref="H98:I98"/>
    <mergeCell ref="J98:K98"/>
    <mergeCell ref="L98:N98"/>
    <mergeCell ref="O98:S98"/>
    <mergeCell ref="T98:AG98"/>
    <mergeCell ref="BB99:BE99"/>
    <mergeCell ref="B99:G99"/>
    <mergeCell ref="H99:I99"/>
    <mergeCell ref="J99:K99"/>
    <mergeCell ref="L99:N99"/>
    <mergeCell ref="O99:S99"/>
    <mergeCell ref="T99:AG99"/>
    <mergeCell ref="B101:G101"/>
    <mergeCell ref="AP100:AT100"/>
    <mergeCell ref="AU100:AW100"/>
    <mergeCell ref="AX100:BA100"/>
    <mergeCell ref="B100:G100"/>
    <mergeCell ref="AH99:AJ99"/>
    <mergeCell ref="AK99:AO99"/>
    <mergeCell ref="AP99:AT99"/>
    <mergeCell ref="AU99:AW99"/>
    <mergeCell ref="AX99:BA99"/>
    <mergeCell ref="BB101:BE101"/>
    <mergeCell ref="O101:S101"/>
    <mergeCell ref="T101:AG101"/>
    <mergeCell ref="AH101:AJ101"/>
    <mergeCell ref="AK101:AO101"/>
    <mergeCell ref="BB100:BE100"/>
    <mergeCell ref="O100:S100"/>
    <mergeCell ref="T100:AG100"/>
    <mergeCell ref="AH100:AJ100"/>
    <mergeCell ref="AK100:AO100"/>
    <mergeCell ref="AM74:AY74"/>
    <mergeCell ref="AM75:AY75"/>
    <mergeCell ref="H100:I100"/>
    <mergeCell ref="J100:K100"/>
    <mergeCell ref="L100:N100"/>
    <mergeCell ref="AU101:AW101"/>
    <mergeCell ref="AX101:BA101"/>
    <mergeCell ref="AH98:AJ98"/>
    <mergeCell ref="AK98:AO98"/>
    <mergeCell ref="AP98:AT98"/>
    <mergeCell ref="AZ74:BC74"/>
    <mergeCell ref="AZ75:BC75"/>
    <mergeCell ref="L101:N101"/>
    <mergeCell ref="J101:K101"/>
    <mergeCell ref="H101:I101"/>
    <mergeCell ref="AP101:AT101"/>
    <mergeCell ref="T74:AF74"/>
    <mergeCell ref="T75:AF75"/>
    <mergeCell ref="AG74:AJ74"/>
    <mergeCell ref="AG75:AJ75"/>
  </mergeCells>
  <printOptions/>
  <pageMargins left="0.34" right="0.39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6"/>
  <sheetViews>
    <sheetView zoomScalePageLayoutView="0" workbookViewId="0" topLeftCell="A105">
      <selection activeCell="AZ108" sqref="AZ108:BA108"/>
    </sheetView>
  </sheetViews>
  <sheetFormatPr defaultColWidth="1.7109375" defaultRowHeight="12.75"/>
  <cols>
    <col min="1" max="58" width="1.7109375" style="1" customWidth="1"/>
  </cols>
  <sheetData>
    <row r="1" spans="1:58" s="1" customFormat="1" ht="14.25">
      <c r="A1" s="88" t="s">
        <v>147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9"/>
      <c r="AU1" s="72" t="s">
        <v>149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</row>
    <row r="2" spans="1:58" s="1" customFormat="1" ht="14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1"/>
      <c r="AU2" s="36">
        <f>(Screening!AU2)</f>
        <v>0</v>
      </c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8"/>
    </row>
    <row r="3" spans="1:58" ht="15">
      <c r="A3" s="46" t="s">
        <v>0</v>
      </c>
      <c r="B3" s="46"/>
      <c r="C3" s="46"/>
      <c r="D3" s="46"/>
      <c r="E3" s="46"/>
      <c r="F3" s="46"/>
      <c r="G3" s="46" t="s">
        <v>25</v>
      </c>
      <c r="H3" s="46"/>
      <c r="I3" s="46"/>
      <c r="J3" s="46"/>
      <c r="K3" s="46"/>
      <c r="L3" s="46"/>
      <c r="M3" s="46" t="s">
        <v>24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33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 t="s">
        <v>34</v>
      </c>
      <c r="AV3" s="46"/>
      <c r="AW3" s="46"/>
      <c r="AX3" s="46" t="s">
        <v>26</v>
      </c>
      <c r="AY3" s="46"/>
      <c r="AZ3" s="46"/>
      <c r="BA3" s="46"/>
      <c r="BB3" s="46"/>
      <c r="BC3" s="46"/>
      <c r="BD3" s="46" t="s">
        <v>106</v>
      </c>
      <c r="BE3" s="46"/>
      <c r="BF3" s="46"/>
    </row>
    <row r="4" spans="1:58" ht="14.25">
      <c r="A4" s="80"/>
      <c r="B4" s="80"/>
      <c r="C4" s="80"/>
      <c r="D4" s="80"/>
      <c r="E4" s="80"/>
      <c r="F4" s="80"/>
      <c r="G4" s="80">
        <f>(Screening!G4)</f>
        <v>0</v>
      </c>
      <c r="H4" s="80"/>
      <c r="I4" s="80"/>
      <c r="J4" s="80"/>
      <c r="K4" s="80"/>
      <c r="L4" s="80"/>
      <c r="M4" s="42">
        <f>(Screening!M4)</f>
        <v>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>
        <f>(Screening!AE4)</f>
        <v>0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>
        <f>(Screening!AU4)</f>
        <v>0</v>
      </c>
      <c r="AV4" s="42"/>
      <c r="AW4" s="42"/>
      <c r="AX4" s="80">
        <f>(Screening!AX4)</f>
        <v>0</v>
      </c>
      <c r="AY4" s="80"/>
      <c r="AZ4" s="80"/>
      <c r="BA4" s="80"/>
      <c r="BB4" s="80"/>
      <c r="BC4" s="80"/>
      <c r="BD4" s="42">
        <f>(Screening!BD4)</f>
        <v>0</v>
      </c>
      <c r="BE4" s="42"/>
      <c r="BF4" s="42"/>
    </row>
    <row r="5" ht="11.25" customHeight="1"/>
    <row r="6" spans="2:57" ht="15">
      <c r="B6" s="60" t="s">
        <v>153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42">
        <f>(Screening!AP6)</f>
        <v>0</v>
      </c>
      <c r="AQ6" s="42"/>
      <c r="AR6" s="42"/>
      <c r="AT6" s="60" t="s">
        <v>104</v>
      </c>
      <c r="AU6" s="60"/>
      <c r="AV6" s="60"/>
      <c r="AW6" s="60"/>
      <c r="AX6" s="60"/>
      <c r="AY6" s="60"/>
      <c r="AZ6" s="60"/>
      <c r="BA6" s="60"/>
      <c r="BB6" s="60"/>
      <c r="BC6" s="61">
        <f>(A4-AX4)/365.25</f>
        <v>0</v>
      </c>
      <c r="BD6" s="61"/>
      <c r="BE6" s="61"/>
    </row>
    <row r="7" ht="11.25" customHeight="1"/>
    <row r="8" spans="1:58" ht="15">
      <c r="A8" s="60" t="s">
        <v>37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42">
        <f>(Screening!BD8)</f>
        <v>0</v>
      </c>
      <c r="BE8" s="42"/>
      <c r="BF8" s="42"/>
    </row>
    <row r="9" spans="1:58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5">
      <c r="A10" s="2"/>
      <c r="B10" s="46"/>
      <c r="C10" s="46"/>
      <c r="D10" s="46" t="s">
        <v>10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 t="s">
        <v>0</v>
      </c>
      <c r="AZ10" s="46"/>
      <c r="BA10" s="46"/>
      <c r="BB10" s="46"/>
      <c r="BC10" s="46"/>
      <c r="BD10" s="46"/>
      <c r="BE10" s="2"/>
      <c r="BF10" s="2"/>
    </row>
    <row r="11" spans="2:56" ht="15">
      <c r="B11" s="46">
        <v>1</v>
      </c>
      <c r="C11" s="46"/>
      <c r="D11" s="79">
        <f>(Screening!D11)</f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8">
        <f>(Screening!AY11)</f>
        <v>0</v>
      </c>
      <c r="AZ11" s="78"/>
      <c r="BA11" s="78"/>
      <c r="BB11" s="78"/>
      <c r="BC11" s="78"/>
      <c r="BD11" s="78"/>
    </row>
    <row r="12" spans="2:56" ht="15">
      <c r="B12" s="46">
        <v>2</v>
      </c>
      <c r="C12" s="46"/>
      <c r="D12" s="79">
        <f>(Screening!D12)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8">
        <f>(Screening!AY12)</f>
        <v>0</v>
      </c>
      <c r="AZ12" s="78"/>
      <c r="BA12" s="78"/>
      <c r="BB12" s="78"/>
      <c r="BC12" s="78"/>
      <c r="BD12" s="78"/>
    </row>
    <row r="13" spans="2:56" ht="15">
      <c r="B13" s="46">
        <v>3</v>
      </c>
      <c r="C13" s="46"/>
      <c r="D13" s="79">
        <f>(Screening!D13)</f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8">
        <f>(Screening!AY13)</f>
        <v>0</v>
      </c>
      <c r="AZ13" s="78"/>
      <c r="BA13" s="78"/>
      <c r="BB13" s="78"/>
      <c r="BC13" s="78"/>
      <c r="BD13" s="78"/>
    </row>
    <row r="14" spans="2:56" ht="15">
      <c r="B14" s="46">
        <v>4</v>
      </c>
      <c r="C14" s="46"/>
      <c r="D14" s="79">
        <f>(Screening!D14)</f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8">
        <f>(Screening!AY14)</f>
        <v>0</v>
      </c>
      <c r="AZ14" s="78"/>
      <c r="BA14" s="78"/>
      <c r="BB14" s="78"/>
      <c r="BC14" s="78"/>
      <c r="BD14" s="78"/>
    </row>
    <row r="15" spans="2:56" ht="15">
      <c r="B15" s="46">
        <v>5</v>
      </c>
      <c r="C15" s="46"/>
      <c r="D15" s="79">
        <f>(Screening!D15)</f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8">
        <f>(Screening!AY15)</f>
        <v>0</v>
      </c>
      <c r="AZ15" s="78"/>
      <c r="BA15" s="78"/>
      <c r="BB15" s="78"/>
      <c r="BC15" s="78"/>
      <c r="BD15" s="78"/>
    </row>
    <row r="16" spans="2:56" ht="15">
      <c r="B16" s="46">
        <v>6</v>
      </c>
      <c r="C16" s="46"/>
      <c r="D16" s="79">
        <f>(Screening!D16)</f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8">
        <f>(Screening!AY16)</f>
        <v>0</v>
      </c>
      <c r="AZ16" s="78"/>
      <c r="BA16" s="78"/>
      <c r="BB16" s="78"/>
      <c r="BC16" s="78"/>
      <c r="BD16" s="78"/>
    </row>
    <row r="17" spans="2:56" ht="15">
      <c r="B17" s="46">
        <v>7</v>
      </c>
      <c r="C17" s="46"/>
      <c r="D17" s="79">
        <f>(Screening!D17)</f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8">
        <f>(Screening!AY17)</f>
        <v>0</v>
      </c>
      <c r="AZ17" s="78"/>
      <c r="BA17" s="78"/>
      <c r="BB17" s="78"/>
      <c r="BC17" s="78"/>
      <c r="BD17" s="78"/>
    </row>
    <row r="18" spans="2:56" ht="15">
      <c r="B18" s="46">
        <v>8</v>
      </c>
      <c r="C18" s="46"/>
      <c r="D18" s="79">
        <f>(Screening!D18)</f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8">
        <f>(Screening!AY18)</f>
        <v>0</v>
      </c>
      <c r="AZ18" s="78"/>
      <c r="BA18" s="78"/>
      <c r="BB18" s="78"/>
      <c r="BC18" s="78"/>
      <c r="BD18" s="78"/>
    </row>
    <row r="19" spans="2:56" ht="15">
      <c r="B19" s="46">
        <v>9</v>
      </c>
      <c r="C19" s="46"/>
      <c r="D19" s="79">
        <f>(Screening!D19)</f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8">
        <f>(Screening!AY19)</f>
        <v>0</v>
      </c>
      <c r="AZ19" s="78"/>
      <c r="BA19" s="78"/>
      <c r="BB19" s="78"/>
      <c r="BC19" s="78"/>
      <c r="BD19" s="78"/>
    </row>
    <row r="20" spans="2:56" ht="15">
      <c r="B20" s="46">
        <v>10</v>
      </c>
      <c r="C20" s="46"/>
      <c r="D20" s="79">
        <f>(Screening!D20)</f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8">
        <f>(Screening!AY20)</f>
        <v>0</v>
      </c>
      <c r="AZ20" s="78"/>
      <c r="BA20" s="78"/>
      <c r="BB20" s="78"/>
      <c r="BC20" s="78"/>
      <c r="BD20" s="78"/>
    </row>
    <row r="21" ht="11.25" customHeight="1"/>
    <row r="22" spans="2:57" ht="15">
      <c r="B22" s="46" t="s">
        <v>31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2">
        <f>(Screening!V22)</f>
        <v>0</v>
      </c>
      <c r="W22" s="42"/>
      <c r="Y22" s="46" t="s">
        <v>114</v>
      </c>
      <c r="Z22" s="46"/>
      <c r="AA22" s="46"/>
      <c r="AB22" s="46"/>
      <c r="AC22" s="46"/>
      <c r="AD22" s="46"/>
      <c r="AE22" s="46"/>
      <c r="AF22" s="46"/>
      <c r="AG22" s="42">
        <f>(Screening!AG22)</f>
        <v>0</v>
      </c>
      <c r="AH22" s="42"/>
      <c r="AJ22" s="46" t="s">
        <v>32</v>
      </c>
      <c r="AK22" s="46"/>
      <c r="AL22" s="46"/>
      <c r="AM22" s="46"/>
      <c r="AN22" s="46"/>
      <c r="AO22" s="42">
        <f>(Screening!AO22)</f>
        <v>0</v>
      </c>
      <c r="AP22" s="42"/>
      <c r="AR22" s="82" t="s">
        <v>119</v>
      </c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4"/>
      <c r="BD22" s="42">
        <f>(Screening!BD22)</f>
        <v>0</v>
      </c>
      <c r="BE22" s="42"/>
    </row>
    <row r="23" spans="11:57" ht="15">
      <c r="K23" s="46" t="s">
        <v>115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2">
        <f>(Screening!V23)</f>
        <v>0</v>
      </c>
      <c r="W23" s="42"/>
      <c r="Y23" s="82" t="s">
        <v>116</v>
      </c>
      <c r="Z23" s="83"/>
      <c r="AA23" s="83"/>
      <c r="AB23" s="83"/>
      <c r="AC23" s="83"/>
      <c r="AD23" s="83"/>
      <c r="AE23" s="83"/>
      <c r="AF23" s="84"/>
      <c r="AG23" s="42">
        <f>(Screening!AG23)</f>
        <v>0</v>
      </c>
      <c r="AH23" s="42"/>
      <c r="AJ23" s="46" t="s">
        <v>117</v>
      </c>
      <c r="AK23" s="46"/>
      <c r="AL23" s="46"/>
      <c r="AM23" s="46"/>
      <c r="AN23" s="46"/>
      <c r="AO23" s="42">
        <f>(Screening!AO23)</f>
        <v>0</v>
      </c>
      <c r="AP23" s="42"/>
      <c r="AU23" s="92" t="s">
        <v>118</v>
      </c>
      <c r="AV23" s="92"/>
      <c r="AW23" s="92"/>
      <c r="AX23" s="92"/>
      <c r="AY23" s="92"/>
      <c r="AZ23" s="92"/>
      <c r="BA23" s="92"/>
      <c r="BB23" s="92"/>
      <c r="BC23" s="92"/>
      <c r="BD23" s="42">
        <f>(Screening!BD23)</f>
        <v>0</v>
      </c>
      <c r="BE23" s="42"/>
    </row>
    <row r="24" ht="11.25" customHeight="1"/>
    <row r="25" spans="2:56" ht="15">
      <c r="B25" s="85"/>
      <c r="C25" s="85"/>
      <c r="D25" s="45" t="s">
        <v>9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4" t="s">
        <v>1</v>
      </c>
      <c r="AM25" s="45"/>
      <c r="AN25" s="45"/>
      <c r="AO25" s="45"/>
      <c r="AP25" s="45"/>
      <c r="AQ25" s="45"/>
      <c r="AR25" s="45"/>
      <c r="AS25" s="45"/>
      <c r="AT25" s="45"/>
      <c r="AU25" s="44" t="s">
        <v>11</v>
      </c>
      <c r="AV25" s="44"/>
      <c r="AW25" s="44"/>
      <c r="AX25" s="44"/>
      <c r="AY25" s="44"/>
      <c r="AZ25" s="44"/>
      <c r="BA25" s="44"/>
      <c r="BB25" s="44"/>
      <c r="BC25" s="44"/>
      <c r="BD25" s="44"/>
    </row>
    <row r="26" spans="2:56" ht="15">
      <c r="B26" s="46">
        <v>1</v>
      </c>
      <c r="C26" s="46"/>
      <c r="D26" s="79">
        <f>(Screening!D26)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42">
        <f>(Screening!AL26)</f>
        <v>0</v>
      </c>
      <c r="AM26" s="42"/>
      <c r="AN26" s="42"/>
      <c r="AO26" s="42"/>
      <c r="AP26" s="42"/>
      <c r="AQ26" s="42"/>
      <c r="AR26" s="42"/>
      <c r="AS26" s="42"/>
      <c r="AT26" s="42"/>
      <c r="AU26" s="42">
        <f>(Screening!AU26)</f>
        <v>0</v>
      </c>
      <c r="AV26" s="42"/>
      <c r="AW26" s="42"/>
      <c r="AX26" s="42"/>
      <c r="AY26" s="42"/>
      <c r="AZ26" s="42"/>
      <c r="BA26" s="42"/>
      <c r="BB26" s="42"/>
      <c r="BC26" s="42"/>
      <c r="BD26" s="42"/>
    </row>
    <row r="27" spans="2:56" ht="15">
      <c r="B27" s="46">
        <v>2</v>
      </c>
      <c r="C27" s="46"/>
      <c r="D27" s="79">
        <f>(Screening!D27)</f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42">
        <f>(Screening!AL27)</f>
        <v>0</v>
      </c>
      <c r="AM27" s="42"/>
      <c r="AN27" s="42"/>
      <c r="AO27" s="42"/>
      <c r="AP27" s="42"/>
      <c r="AQ27" s="42"/>
      <c r="AR27" s="42"/>
      <c r="AS27" s="42"/>
      <c r="AT27" s="42"/>
      <c r="AU27" s="42">
        <f>(Screening!AU27)</f>
        <v>0</v>
      </c>
      <c r="AV27" s="42"/>
      <c r="AW27" s="42"/>
      <c r="AX27" s="42"/>
      <c r="AY27" s="42"/>
      <c r="AZ27" s="42"/>
      <c r="BA27" s="42"/>
      <c r="BB27" s="42"/>
      <c r="BC27" s="42"/>
      <c r="BD27" s="42"/>
    </row>
    <row r="28" spans="2:56" ht="15">
      <c r="B28" s="46">
        <v>3</v>
      </c>
      <c r="C28" s="46"/>
      <c r="D28" s="79">
        <f>(Screening!D28)</f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42">
        <f>(Screening!AL28)</f>
        <v>0</v>
      </c>
      <c r="AM28" s="42"/>
      <c r="AN28" s="42"/>
      <c r="AO28" s="42"/>
      <c r="AP28" s="42"/>
      <c r="AQ28" s="42"/>
      <c r="AR28" s="42"/>
      <c r="AS28" s="42"/>
      <c r="AT28" s="42"/>
      <c r="AU28" s="42">
        <f>(Screening!AU28)</f>
        <v>0</v>
      </c>
      <c r="AV28" s="42"/>
      <c r="AW28" s="42"/>
      <c r="AX28" s="42"/>
      <c r="AY28" s="42"/>
      <c r="AZ28" s="42"/>
      <c r="BA28" s="42"/>
      <c r="BB28" s="42"/>
      <c r="BC28" s="42"/>
      <c r="BD28" s="42"/>
    </row>
    <row r="29" spans="2:56" ht="15">
      <c r="B29" s="46">
        <v>4</v>
      </c>
      <c r="C29" s="46"/>
      <c r="D29" s="79">
        <f>(Screening!D29)</f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42">
        <f>(Screening!AL29)</f>
        <v>0</v>
      </c>
      <c r="AM29" s="42"/>
      <c r="AN29" s="42"/>
      <c r="AO29" s="42"/>
      <c r="AP29" s="42"/>
      <c r="AQ29" s="42"/>
      <c r="AR29" s="42"/>
      <c r="AS29" s="42"/>
      <c r="AT29" s="42"/>
      <c r="AU29" s="42">
        <f>(Screening!AU29)</f>
        <v>0</v>
      </c>
      <c r="AV29" s="42"/>
      <c r="AW29" s="42"/>
      <c r="AX29" s="42"/>
      <c r="AY29" s="42"/>
      <c r="AZ29" s="42"/>
      <c r="BA29" s="42"/>
      <c r="BB29" s="42"/>
      <c r="BC29" s="42"/>
      <c r="BD29" s="42"/>
    </row>
    <row r="30" spans="2:56" ht="15">
      <c r="B30" s="46">
        <v>5</v>
      </c>
      <c r="C30" s="46"/>
      <c r="D30" s="79">
        <f>(Screening!D30)</f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42">
        <f>(Screening!AL30)</f>
        <v>0</v>
      </c>
      <c r="AM30" s="42"/>
      <c r="AN30" s="42"/>
      <c r="AO30" s="42"/>
      <c r="AP30" s="42"/>
      <c r="AQ30" s="42"/>
      <c r="AR30" s="42"/>
      <c r="AS30" s="42"/>
      <c r="AT30" s="42"/>
      <c r="AU30" s="42">
        <f>(Screening!AU30)</f>
        <v>0</v>
      </c>
      <c r="AV30" s="42"/>
      <c r="AW30" s="42"/>
      <c r="AX30" s="42"/>
      <c r="AY30" s="42"/>
      <c r="AZ30" s="42"/>
      <c r="BA30" s="42"/>
      <c r="BB30" s="42"/>
      <c r="BC30" s="42"/>
      <c r="BD30" s="42"/>
    </row>
    <row r="31" spans="2:56" ht="15">
      <c r="B31" s="46">
        <v>6</v>
      </c>
      <c r="C31" s="46"/>
      <c r="D31" s="79">
        <f>(Screening!D31)</f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42">
        <f>(Screening!AL31)</f>
        <v>0</v>
      </c>
      <c r="AM31" s="42"/>
      <c r="AN31" s="42"/>
      <c r="AO31" s="42"/>
      <c r="AP31" s="42"/>
      <c r="AQ31" s="42"/>
      <c r="AR31" s="42"/>
      <c r="AS31" s="42"/>
      <c r="AT31" s="42"/>
      <c r="AU31" s="42">
        <f>(Screening!AU31)</f>
        <v>0</v>
      </c>
      <c r="AV31" s="42"/>
      <c r="AW31" s="42"/>
      <c r="AX31" s="42"/>
      <c r="AY31" s="42"/>
      <c r="AZ31" s="42"/>
      <c r="BA31" s="42"/>
      <c r="BB31" s="42"/>
      <c r="BC31" s="42"/>
      <c r="BD31" s="42"/>
    </row>
    <row r="32" spans="2:56" ht="15">
      <c r="B32" s="46">
        <v>7</v>
      </c>
      <c r="C32" s="46"/>
      <c r="D32" s="79">
        <f>(Screening!D32)</f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42">
        <f>(Screening!AL32)</f>
        <v>0</v>
      </c>
      <c r="AM32" s="42"/>
      <c r="AN32" s="42"/>
      <c r="AO32" s="42"/>
      <c r="AP32" s="42"/>
      <c r="AQ32" s="42"/>
      <c r="AR32" s="42"/>
      <c r="AS32" s="42"/>
      <c r="AT32" s="42"/>
      <c r="AU32" s="42">
        <f>(Screening!AU32)</f>
        <v>0</v>
      </c>
      <c r="AV32" s="42"/>
      <c r="AW32" s="42"/>
      <c r="AX32" s="42"/>
      <c r="AY32" s="42"/>
      <c r="AZ32" s="42"/>
      <c r="BA32" s="42"/>
      <c r="BB32" s="42"/>
      <c r="BC32" s="42"/>
      <c r="BD32" s="42"/>
    </row>
    <row r="33" spans="2:56" ht="15">
      <c r="B33" s="46">
        <v>8</v>
      </c>
      <c r="C33" s="46"/>
      <c r="D33" s="79">
        <f>(Screening!D33)</f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42">
        <f>(Screening!AL33)</f>
        <v>0</v>
      </c>
      <c r="AM33" s="42"/>
      <c r="AN33" s="42"/>
      <c r="AO33" s="42"/>
      <c r="AP33" s="42"/>
      <c r="AQ33" s="42"/>
      <c r="AR33" s="42"/>
      <c r="AS33" s="42"/>
      <c r="AT33" s="42"/>
      <c r="AU33" s="42">
        <f>(Screening!AU33)</f>
        <v>0</v>
      </c>
      <c r="AV33" s="42"/>
      <c r="AW33" s="42"/>
      <c r="AX33" s="42"/>
      <c r="AY33" s="42"/>
      <c r="AZ33" s="42"/>
      <c r="BA33" s="42"/>
      <c r="BB33" s="42"/>
      <c r="BC33" s="42"/>
      <c r="BD33" s="42"/>
    </row>
    <row r="34" ht="11.25" customHeight="1"/>
    <row r="35" spans="2:57" ht="15">
      <c r="B35" s="44" t="s">
        <v>30</v>
      </c>
      <c r="C35" s="45"/>
      <c r="D35" s="45"/>
      <c r="E35" s="45"/>
      <c r="F35" s="45"/>
      <c r="G35" s="45"/>
      <c r="H35" s="54" t="s">
        <v>18</v>
      </c>
      <c r="I35" s="55"/>
      <c r="J35" s="58" t="s">
        <v>36</v>
      </c>
      <c r="K35" s="58"/>
      <c r="L35" s="45" t="s">
        <v>17</v>
      </c>
      <c r="M35" s="45"/>
      <c r="N35" s="45"/>
      <c r="O35" s="44" t="s">
        <v>15</v>
      </c>
      <c r="P35" s="44"/>
      <c r="Q35" s="44"/>
      <c r="R35" s="44"/>
      <c r="S35" s="44"/>
      <c r="T35" s="44" t="s">
        <v>22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 t="s">
        <v>27</v>
      </c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2:57" ht="29.25" customHeight="1">
      <c r="B36" s="45"/>
      <c r="C36" s="45"/>
      <c r="D36" s="45"/>
      <c r="E36" s="45"/>
      <c r="F36" s="45"/>
      <c r="G36" s="45"/>
      <c r="H36" s="56"/>
      <c r="I36" s="57"/>
      <c r="J36" s="58"/>
      <c r="K36" s="58"/>
      <c r="L36" s="45"/>
      <c r="M36" s="45"/>
      <c r="N36" s="45"/>
      <c r="O36" s="44"/>
      <c r="P36" s="44"/>
      <c r="Q36" s="44"/>
      <c r="R36" s="44"/>
      <c r="S36" s="44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 t="s">
        <v>19</v>
      </c>
      <c r="AI36" s="45"/>
      <c r="AJ36" s="45"/>
      <c r="AK36" s="44" t="s">
        <v>20</v>
      </c>
      <c r="AL36" s="45"/>
      <c r="AM36" s="45"/>
      <c r="AN36" s="45"/>
      <c r="AO36" s="45"/>
      <c r="AP36" s="44" t="s">
        <v>23</v>
      </c>
      <c r="AQ36" s="44"/>
      <c r="AR36" s="44"/>
      <c r="AS36" s="44"/>
      <c r="AT36" s="44"/>
      <c r="AU36" s="45" t="s">
        <v>12</v>
      </c>
      <c r="AV36" s="45"/>
      <c r="AW36" s="45"/>
      <c r="AX36" s="45" t="s">
        <v>21</v>
      </c>
      <c r="AY36" s="45"/>
      <c r="AZ36" s="45"/>
      <c r="BA36" s="45"/>
      <c r="BB36" s="45" t="s">
        <v>28</v>
      </c>
      <c r="BC36" s="45"/>
      <c r="BD36" s="45"/>
      <c r="BE36" s="45"/>
    </row>
    <row r="37" spans="2:57" ht="14.25">
      <c r="B37" s="35" t="s">
        <v>13</v>
      </c>
      <c r="C37" s="35"/>
      <c r="D37" s="35"/>
      <c r="E37" s="35"/>
      <c r="F37" s="35"/>
      <c r="G37" s="35"/>
      <c r="H37" s="87" t="s">
        <v>16</v>
      </c>
      <c r="I37" s="35"/>
      <c r="J37" s="87" t="s">
        <v>16</v>
      </c>
      <c r="K37" s="35"/>
      <c r="L37" s="36">
        <f>(Screening!L37)</f>
        <v>0</v>
      </c>
      <c r="M37" s="37"/>
      <c r="N37" s="38"/>
      <c r="O37" s="42">
        <f>(Screening!O37)</f>
        <v>0</v>
      </c>
      <c r="P37" s="42"/>
      <c r="Q37" s="42"/>
      <c r="R37" s="42"/>
      <c r="S37" s="42"/>
      <c r="T37" s="42">
        <f>(Screening!T37)</f>
        <v>0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f>(Screening!AH37)</f>
        <v>0</v>
      </c>
      <c r="AI37" s="42"/>
      <c r="AJ37" s="42"/>
      <c r="AK37" s="42">
        <f>(Screening!AK37)</f>
        <v>0</v>
      </c>
      <c r="AL37" s="42"/>
      <c r="AM37" s="42"/>
      <c r="AN37" s="42"/>
      <c r="AO37" s="42"/>
      <c r="AP37" s="36">
        <f>(Screening!AP37)</f>
        <v>0</v>
      </c>
      <c r="AQ37" s="37"/>
      <c r="AR37" s="37"/>
      <c r="AS37" s="37"/>
      <c r="AT37" s="38"/>
      <c r="AU37" s="42">
        <f>(Screening!AU37)</f>
        <v>0</v>
      </c>
      <c r="AV37" s="42"/>
      <c r="AW37" s="42"/>
      <c r="AX37" s="42">
        <f>(Screening!AX37)</f>
        <v>0</v>
      </c>
      <c r="AY37" s="42"/>
      <c r="AZ37" s="42"/>
      <c r="BA37" s="42"/>
      <c r="BB37" s="42">
        <f>(Screening!BB37)</f>
        <v>0</v>
      </c>
      <c r="BC37" s="42"/>
      <c r="BD37" s="42"/>
      <c r="BE37" s="42"/>
    </row>
    <row r="38" spans="2:57" ht="14.25">
      <c r="B38" s="35" t="s">
        <v>14</v>
      </c>
      <c r="C38" s="35"/>
      <c r="D38" s="35"/>
      <c r="E38" s="35"/>
      <c r="F38" s="35"/>
      <c r="G38" s="35"/>
      <c r="H38" s="87" t="s">
        <v>16</v>
      </c>
      <c r="I38" s="35"/>
      <c r="J38" s="87" t="s">
        <v>16</v>
      </c>
      <c r="K38" s="35"/>
      <c r="L38" s="36">
        <f>(Screening!L38)</f>
        <v>0</v>
      </c>
      <c r="M38" s="37"/>
      <c r="N38" s="38"/>
      <c r="O38" s="42">
        <f>(Screening!O38)</f>
        <v>0</v>
      </c>
      <c r="P38" s="42"/>
      <c r="Q38" s="42"/>
      <c r="R38" s="42"/>
      <c r="S38" s="42"/>
      <c r="T38" s="42">
        <f>(Screening!T38)</f>
        <v>0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f>(Screening!AH38)</f>
        <v>0</v>
      </c>
      <c r="AI38" s="42"/>
      <c r="AJ38" s="42"/>
      <c r="AK38" s="42">
        <f>(Screening!AK38)</f>
        <v>0</v>
      </c>
      <c r="AL38" s="42"/>
      <c r="AM38" s="42"/>
      <c r="AN38" s="42"/>
      <c r="AO38" s="42"/>
      <c r="AP38" s="36">
        <f>(Screening!AP38)</f>
        <v>0</v>
      </c>
      <c r="AQ38" s="37"/>
      <c r="AR38" s="37"/>
      <c r="AS38" s="37"/>
      <c r="AT38" s="38"/>
      <c r="AU38" s="42">
        <f>(Screening!AU38)</f>
        <v>0</v>
      </c>
      <c r="AV38" s="42"/>
      <c r="AW38" s="42"/>
      <c r="AX38" s="42">
        <f>(Screening!AX38)</f>
        <v>0</v>
      </c>
      <c r="AY38" s="42"/>
      <c r="AZ38" s="42"/>
      <c r="BA38" s="42"/>
      <c r="BB38" s="42">
        <f>(Screening!BB38)</f>
        <v>0</v>
      </c>
      <c r="BC38" s="42"/>
      <c r="BD38" s="42"/>
      <c r="BE38" s="42"/>
    </row>
    <row r="39" spans="2:57" ht="14.25">
      <c r="B39" s="35" t="s">
        <v>18</v>
      </c>
      <c r="C39" s="35"/>
      <c r="D39" s="35"/>
      <c r="E39" s="35"/>
      <c r="F39" s="35"/>
      <c r="G39" s="35"/>
      <c r="H39" s="42">
        <f>(Screening!H39)</f>
        <v>0</v>
      </c>
      <c r="I39" s="42"/>
      <c r="J39" s="42">
        <f>(Screening!J39)</f>
        <v>0</v>
      </c>
      <c r="K39" s="42"/>
      <c r="L39" s="36">
        <f>(Screening!L39)</f>
        <v>0</v>
      </c>
      <c r="M39" s="37"/>
      <c r="N39" s="38"/>
      <c r="O39" s="42">
        <f>(Screening!O39)</f>
        <v>0</v>
      </c>
      <c r="P39" s="42"/>
      <c r="Q39" s="42"/>
      <c r="R39" s="42"/>
      <c r="S39" s="42"/>
      <c r="T39" s="42">
        <f>(Screening!T39)</f>
        <v>0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f>(Screening!AH39)</f>
        <v>0</v>
      </c>
      <c r="AI39" s="42"/>
      <c r="AJ39" s="42"/>
      <c r="AK39" s="42">
        <f>(Screening!AK39)</f>
        <v>0</v>
      </c>
      <c r="AL39" s="42"/>
      <c r="AM39" s="42"/>
      <c r="AN39" s="42"/>
      <c r="AO39" s="42"/>
      <c r="AP39" s="36">
        <f>(Screening!AP39)</f>
        <v>0</v>
      </c>
      <c r="AQ39" s="37"/>
      <c r="AR39" s="37"/>
      <c r="AS39" s="37"/>
      <c r="AT39" s="38"/>
      <c r="AU39" s="42">
        <f>(Screening!AU39)</f>
        <v>0</v>
      </c>
      <c r="AV39" s="42"/>
      <c r="AW39" s="42"/>
      <c r="AX39" s="42">
        <f>(Screening!AX39)</f>
        <v>0</v>
      </c>
      <c r="AY39" s="42"/>
      <c r="AZ39" s="42"/>
      <c r="BA39" s="42"/>
      <c r="BB39" s="42">
        <f>(Screening!BB39)</f>
        <v>0</v>
      </c>
      <c r="BC39" s="42"/>
      <c r="BD39" s="42"/>
      <c r="BE39" s="42"/>
    </row>
    <row r="40" spans="2:57" ht="14.25">
      <c r="B40" s="35" t="s">
        <v>18</v>
      </c>
      <c r="C40" s="35"/>
      <c r="D40" s="35"/>
      <c r="E40" s="35"/>
      <c r="F40" s="35"/>
      <c r="G40" s="35"/>
      <c r="H40" s="42">
        <f>(Screening!H40)</f>
        <v>0</v>
      </c>
      <c r="I40" s="42"/>
      <c r="J40" s="42">
        <f>(Screening!J40)</f>
        <v>0</v>
      </c>
      <c r="K40" s="42"/>
      <c r="L40" s="36">
        <f>(Screening!L40)</f>
        <v>0</v>
      </c>
      <c r="M40" s="37"/>
      <c r="N40" s="38"/>
      <c r="O40" s="42">
        <f>(Screening!O40)</f>
        <v>0</v>
      </c>
      <c r="P40" s="42"/>
      <c r="Q40" s="42"/>
      <c r="R40" s="42"/>
      <c r="S40" s="42"/>
      <c r="T40" s="42">
        <f>(Screening!T40)</f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>
        <f>(Screening!AH40)</f>
        <v>0</v>
      </c>
      <c r="AI40" s="42"/>
      <c r="AJ40" s="42"/>
      <c r="AK40" s="42">
        <f>(Screening!AK40)</f>
        <v>0</v>
      </c>
      <c r="AL40" s="42"/>
      <c r="AM40" s="42"/>
      <c r="AN40" s="42"/>
      <c r="AO40" s="42"/>
      <c r="AP40" s="36">
        <f>(Screening!AP40)</f>
        <v>0</v>
      </c>
      <c r="AQ40" s="37"/>
      <c r="AR40" s="37"/>
      <c r="AS40" s="37"/>
      <c r="AT40" s="38"/>
      <c r="AU40" s="42">
        <f>(Screening!AU40)</f>
        <v>0</v>
      </c>
      <c r="AV40" s="42"/>
      <c r="AW40" s="42"/>
      <c r="AX40" s="42">
        <f>(Screening!AX40)</f>
        <v>0</v>
      </c>
      <c r="AY40" s="42"/>
      <c r="AZ40" s="42"/>
      <c r="BA40" s="42"/>
      <c r="BB40" s="42">
        <f>(Screening!BB40)</f>
        <v>0</v>
      </c>
      <c r="BC40" s="42"/>
      <c r="BD40" s="42"/>
      <c r="BE40" s="42"/>
    </row>
    <row r="41" spans="2:57" ht="14.25">
      <c r="B41" s="35" t="s">
        <v>18</v>
      </c>
      <c r="C41" s="35"/>
      <c r="D41" s="35"/>
      <c r="E41" s="35"/>
      <c r="F41" s="35"/>
      <c r="G41" s="35"/>
      <c r="H41" s="42">
        <f>(Screening!H41)</f>
        <v>0</v>
      </c>
      <c r="I41" s="42"/>
      <c r="J41" s="42">
        <f>(Screening!J41)</f>
        <v>0</v>
      </c>
      <c r="K41" s="42"/>
      <c r="L41" s="36">
        <f>(Screening!L41)</f>
        <v>0</v>
      </c>
      <c r="M41" s="37"/>
      <c r="N41" s="38"/>
      <c r="O41" s="42">
        <f>(Screening!O41)</f>
        <v>0</v>
      </c>
      <c r="P41" s="42"/>
      <c r="Q41" s="42"/>
      <c r="R41" s="42"/>
      <c r="S41" s="42"/>
      <c r="T41" s="42">
        <f>(Screening!T41)</f>
        <v>0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>
        <f>(Screening!AH41)</f>
        <v>0</v>
      </c>
      <c r="AI41" s="42"/>
      <c r="AJ41" s="42"/>
      <c r="AK41" s="42">
        <f>(Screening!AK41)</f>
        <v>0</v>
      </c>
      <c r="AL41" s="42"/>
      <c r="AM41" s="42"/>
      <c r="AN41" s="42"/>
      <c r="AO41" s="42"/>
      <c r="AP41" s="36">
        <f>(Screening!AP41)</f>
        <v>0</v>
      </c>
      <c r="AQ41" s="37"/>
      <c r="AR41" s="37"/>
      <c r="AS41" s="37"/>
      <c r="AT41" s="38"/>
      <c r="AU41" s="42">
        <f>(Screening!AU41)</f>
        <v>0</v>
      </c>
      <c r="AV41" s="42"/>
      <c r="AW41" s="42"/>
      <c r="AX41" s="42">
        <f>(Screening!AX41)</f>
        <v>0</v>
      </c>
      <c r="AY41" s="42"/>
      <c r="AZ41" s="42"/>
      <c r="BA41" s="42"/>
      <c r="BB41" s="42">
        <f>(Screening!BB41)</f>
        <v>0</v>
      </c>
      <c r="BC41" s="42"/>
      <c r="BD41" s="42"/>
      <c r="BE41" s="42"/>
    </row>
    <row r="42" spans="2:57" ht="14.25">
      <c r="B42" s="35" t="s">
        <v>18</v>
      </c>
      <c r="C42" s="35"/>
      <c r="D42" s="35"/>
      <c r="E42" s="35"/>
      <c r="F42" s="35"/>
      <c r="G42" s="35"/>
      <c r="H42" s="42">
        <f>(Screening!H42)</f>
        <v>0</v>
      </c>
      <c r="I42" s="42"/>
      <c r="J42" s="42">
        <f>(Screening!J42)</f>
        <v>0</v>
      </c>
      <c r="K42" s="42"/>
      <c r="L42" s="36">
        <f>(Screening!L42)</f>
        <v>0</v>
      </c>
      <c r="M42" s="37"/>
      <c r="N42" s="38"/>
      <c r="O42" s="42">
        <f>(Screening!O42)</f>
        <v>0</v>
      </c>
      <c r="P42" s="42"/>
      <c r="Q42" s="42"/>
      <c r="R42" s="42"/>
      <c r="S42" s="42"/>
      <c r="T42" s="42">
        <f>(Screening!T42)</f>
        <v>0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f>(Screening!AH42)</f>
        <v>0</v>
      </c>
      <c r="AI42" s="42"/>
      <c r="AJ42" s="42"/>
      <c r="AK42" s="42">
        <f>(Screening!AK42)</f>
        <v>0</v>
      </c>
      <c r="AL42" s="42"/>
      <c r="AM42" s="42"/>
      <c r="AN42" s="42"/>
      <c r="AO42" s="42"/>
      <c r="AP42" s="36">
        <f>(Screening!AP42)</f>
        <v>0</v>
      </c>
      <c r="AQ42" s="37"/>
      <c r="AR42" s="37"/>
      <c r="AS42" s="37"/>
      <c r="AT42" s="38"/>
      <c r="AU42" s="42">
        <f>(Screening!AU42)</f>
        <v>0</v>
      </c>
      <c r="AV42" s="42"/>
      <c r="AW42" s="42"/>
      <c r="AX42" s="42">
        <f>(Screening!AX42)</f>
        <v>0</v>
      </c>
      <c r="AY42" s="42"/>
      <c r="AZ42" s="42"/>
      <c r="BA42" s="42"/>
      <c r="BB42" s="42">
        <f>(Screening!BB42)</f>
        <v>0</v>
      </c>
      <c r="BC42" s="42"/>
      <c r="BD42" s="42"/>
      <c r="BE42" s="42"/>
    </row>
    <row r="43" spans="2:57" ht="14.25">
      <c r="B43" s="35" t="s">
        <v>18</v>
      </c>
      <c r="C43" s="35"/>
      <c r="D43" s="35"/>
      <c r="E43" s="35"/>
      <c r="F43" s="35"/>
      <c r="G43" s="35"/>
      <c r="H43" s="42">
        <f>(Screening!H43)</f>
        <v>0</v>
      </c>
      <c r="I43" s="42"/>
      <c r="J43" s="42">
        <f>(Screening!J43)</f>
        <v>0</v>
      </c>
      <c r="K43" s="42"/>
      <c r="L43" s="36">
        <f>(Screening!L43)</f>
        <v>0</v>
      </c>
      <c r="M43" s="37"/>
      <c r="N43" s="38"/>
      <c r="O43" s="42">
        <f>(Screening!O43)</f>
        <v>0</v>
      </c>
      <c r="P43" s="42"/>
      <c r="Q43" s="42"/>
      <c r="R43" s="42"/>
      <c r="S43" s="42"/>
      <c r="T43" s="42">
        <f>(Screening!T43)</f>
        <v>0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f>(Screening!AH43)</f>
        <v>0</v>
      </c>
      <c r="AI43" s="42"/>
      <c r="AJ43" s="42"/>
      <c r="AK43" s="42">
        <f>(Screening!AK43)</f>
        <v>0</v>
      </c>
      <c r="AL43" s="42"/>
      <c r="AM43" s="42"/>
      <c r="AN43" s="42"/>
      <c r="AO43" s="42"/>
      <c r="AP43" s="36">
        <f>(Screening!AP43)</f>
        <v>0</v>
      </c>
      <c r="AQ43" s="37"/>
      <c r="AR43" s="37"/>
      <c r="AS43" s="37"/>
      <c r="AT43" s="38"/>
      <c r="AU43" s="42">
        <f>(Screening!AU43)</f>
        <v>0</v>
      </c>
      <c r="AV43" s="42"/>
      <c r="AW43" s="42"/>
      <c r="AX43" s="42">
        <f>(Screening!AX43)</f>
        <v>0</v>
      </c>
      <c r="AY43" s="42"/>
      <c r="AZ43" s="42"/>
      <c r="BA43" s="42"/>
      <c r="BB43" s="42">
        <f>(Screening!BB43)</f>
        <v>0</v>
      </c>
      <c r="BC43" s="42"/>
      <c r="BD43" s="42"/>
      <c r="BE43" s="42"/>
    </row>
    <row r="44" spans="2:57" ht="14.25">
      <c r="B44" s="35" t="s">
        <v>18</v>
      </c>
      <c r="C44" s="35"/>
      <c r="D44" s="35"/>
      <c r="E44" s="35"/>
      <c r="F44" s="35"/>
      <c r="G44" s="35"/>
      <c r="H44" s="42">
        <f>(Screening!H44)</f>
        <v>0</v>
      </c>
      <c r="I44" s="42"/>
      <c r="J44" s="42">
        <f>(Screening!J44)</f>
        <v>0</v>
      </c>
      <c r="K44" s="42"/>
      <c r="L44" s="36">
        <f>(Screening!L44)</f>
        <v>0</v>
      </c>
      <c r="M44" s="37"/>
      <c r="N44" s="38"/>
      <c r="O44" s="42">
        <f>(Screening!O44)</f>
        <v>0</v>
      </c>
      <c r="P44" s="42"/>
      <c r="Q44" s="42"/>
      <c r="R44" s="42"/>
      <c r="S44" s="42"/>
      <c r="T44" s="42">
        <f>(Screening!T44)</f>
        <v>0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f>(Screening!AH44)</f>
        <v>0</v>
      </c>
      <c r="AI44" s="42"/>
      <c r="AJ44" s="42"/>
      <c r="AK44" s="42">
        <f>(Screening!AK44)</f>
        <v>0</v>
      </c>
      <c r="AL44" s="42"/>
      <c r="AM44" s="42"/>
      <c r="AN44" s="42"/>
      <c r="AO44" s="42"/>
      <c r="AP44" s="36">
        <f>(Screening!AP44)</f>
        <v>0</v>
      </c>
      <c r="AQ44" s="37"/>
      <c r="AR44" s="37"/>
      <c r="AS44" s="37"/>
      <c r="AT44" s="38"/>
      <c r="AU44" s="42">
        <f>(Screening!AU44)</f>
        <v>0</v>
      </c>
      <c r="AV44" s="42"/>
      <c r="AW44" s="42"/>
      <c r="AX44" s="42">
        <f>(Screening!AX44)</f>
        <v>0</v>
      </c>
      <c r="AY44" s="42"/>
      <c r="AZ44" s="42"/>
      <c r="BA44" s="42"/>
      <c r="BB44" s="42">
        <f>(Screening!BB44)</f>
        <v>0</v>
      </c>
      <c r="BC44" s="42"/>
      <c r="BD44" s="42"/>
      <c r="BE44" s="42"/>
    </row>
    <row r="45" spans="2:57" ht="14.25">
      <c r="B45" s="35" t="s">
        <v>18</v>
      </c>
      <c r="C45" s="35"/>
      <c r="D45" s="35"/>
      <c r="E45" s="35"/>
      <c r="F45" s="35"/>
      <c r="G45" s="35"/>
      <c r="H45" s="42">
        <f>(Screening!H45)</f>
        <v>0</v>
      </c>
      <c r="I45" s="42"/>
      <c r="J45" s="42">
        <f>(Screening!J45)</f>
        <v>0</v>
      </c>
      <c r="K45" s="42"/>
      <c r="L45" s="36">
        <f>(Screening!L45)</f>
        <v>0</v>
      </c>
      <c r="M45" s="37"/>
      <c r="N45" s="38"/>
      <c r="O45" s="42">
        <f>(Screening!O45)</f>
        <v>0</v>
      </c>
      <c r="P45" s="42"/>
      <c r="Q45" s="42"/>
      <c r="R45" s="42"/>
      <c r="S45" s="42"/>
      <c r="T45" s="42">
        <f>(Screening!T45)</f>
        <v>0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>
        <f>(Screening!AH45)</f>
        <v>0</v>
      </c>
      <c r="AI45" s="42"/>
      <c r="AJ45" s="42"/>
      <c r="AK45" s="42">
        <f>(Screening!AK45)</f>
        <v>0</v>
      </c>
      <c r="AL45" s="42"/>
      <c r="AM45" s="42"/>
      <c r="AN45" s="42"/>
      <c r="AO45" s="42"/>
      <c r="AP45" s="36">
        <f>(Screening!AP45)</f>
        <v>0</v>
      </c>
      <c r="AQ45" s="37"/>
      <c r="AR45" s="37"/>
      <c r="AS45" s="37"/>
      <c r="AT45" s="38"/>
      <c r="AU45" s="42">
        <f>(Screening!AU45)</f>
        <v>0</v>
      </c>
      <c r="AV45" s="42"/>
      <c r="AW45" s="42"/>
      <c r="AX45" s="42">
        <f>(Screening!AX45)</f>
        <v>0</v>
      </c>
      <c r="AY45" s="42"/>
      <c r="AZ45" s="42"/>
      <c r="BA45" s="42"/>
      <c r="BB45" s="42">
        <f>(Screening!BB45)</f>
        <v>0</v>
      </c>
      <c r="BC45" s="42"/>
      <c r="BD45" s="42"/>
      <c r="BE45" s="42"/>
    </row>
    <row r="46" spans="2:57" ht="14.25">
      <c r="B46" s="35" t="s">
        <v>18</v>
      </c>
      <c r="C46" s="35"/>
      <c r="D46" s="35"/>
      <c r="E46" s="35"/>
      <c r="F46" s="35"/>
      <c r="G46" s="35"/>
      <c r="H46" s="42">
        <f>(Screening!H46)</f>
        <v>0</v>
      </c>
      <c r="I46" s="42"/>
      <c r="J46" s="42">
        <f>(Screening!J46)</f>
        <v>0</v>
      </c>
      <c r="K46" s="42"/>
      <c r="L46" s="36">
        <f>(Screening!L46)</f>
        <v>0</v>
      </c>
      <c r="M46" s="37"/>
      <c r="N46" s="38"/>
      <c r="O46" s="42">
        <f>(Screening!O46)</f>
        <v>0</v>
      </c>
      <c r="P46" s="42"/>
      <c r="Q46" s="42"/>
      <c r="R46" s="42"/>
      <c r="S46" s="42"/>
      <c r="T46" s="42">
        <f>(Screening!T46)</f>
        <v>0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>
        <f>(Screening!AH46)</f>
        <v>0</v>
      </c>
      <c r="AI46" s="42"/>
      <c r="AJ46" s="42"/>
      <c r="AK46" s="42">
        <f>(Screening!AK46)</f>
        <v>0</v>
      </c>
      <c r="AL46" s="42"/>
      <c r="AM46" s="42"/>
      <c r="AN46" s="42"/>
      <c r="AO46" s="42"/>
      <c r="AP46" s="36">
        <f>(Screening!AP46)</f>
        <v>0</v>
      </c>
      <c r="AQ46" s="37"/>
      <c r="AR46" s="37"/>
      <c r="AS46" s="37"/>
      <c r="AT46" s="38"/>
      <c r="AU46" s="42">
        <f>(Screening!AU46)</f>
        <v>0</v>
      </c>
      <c r="AV46" s="42"/>
      <c r="AW46" s="42"/>
      <c r="AX46" s="42">
        <f>(Screening!AX46)</f>
        <v>0</v>
      </c>
      <c r="AY46" s="42"/>
      <c r="AZ46" s="42"/>
      <c r="BA46" s="42"/>
      <c r="BB46" s="42">
        <f>(Screening!BB46)</f>
        <v>0</v>
      </c>
      <c r="BC46" s="42"/>
      <c r="BD46" s="42"/>
      <c r="BE46" s="42"/>
    </row>
    <row r="47" spans="2:57" ht="14.25">
      <c r="B47" s="35" t="s">
        <v>18</v>
      </c>
      <c r="C47" s="35"/>
      <c r="D47" s="35"/>
      <c r="E47" s="35"/>
      <c r="F47" s="35"/>
      <c r="G47" s="35"/>
      <c r="H47" s="42">
        <f>(Screening!H47)</f>
        <v>0</v>
      </c>
      <c r="I47" s="42"/>
      <c r="J47" s="42">
        <f>(Screening!J47)</f>
        <v>0</v>
      </c>
      <c r="K47" s="42"/>
      <c r="L47" s="36">
        <f>(Screening!L47)</f>
        <v>0</v>
      </c>
      <c r="M47" s="37"/>
      <c r="N47" s="38"/>
      <c r="O47" s="42">
        <f>(Screening!O47)</f>
        <v>0</v>
      </c>
      <c r="P47" s="42"/>
      <c r="Q47" s="42"/>
      <c r="R47" s="42"/>
      <c r="S47" s="42"/>
      <c r="T47" s="42">
        <f>(Screening!T47)</f>
        <v>0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>
        <f>(Screening!AH47)</f>
        <v>0</v>
      </c>
      <c r="AI47" s="42"/>
      <c r="AJ47" s="42"/>
      <c r="AK47" s="42">
        <f>(Screening!AK47)</f>
        <v>0</v>
      </c>
      <c r="AL47" s="42"/>
      <c r="AM47" s="42"/>
      <c r="AN47" s="42"/>
      <c r="AO47" s="42"/>
      <c r="AP47" s="36">
        <f>(Screening!AP47)</f>
        <v>0</v>
      </c>
      <c r="AQ47" s="37"/>
      <c r="AR47" s="37"/>
      <c r="AS47" s="37"/>
      <c r="AT47" s="38"/>
      <c r="AU47" s="42">
        <f>(Screening!AU47)</f>
        <v>0</v>
      </c>
      <c r="AV47" s="42"/>
      <c r="AW47" s="42"/>
      <c r="AX47" s="42">
        <f>(Screening!AX47)</f>
        <v>0</v>
      </c>
      <c r="AY47" s="42"/>
      <c r="AZ47" s="42"/>
      <c r="BA47" s="42"/>
      <c r="BB47" s="42">
        <f>(Screening!BB47)</f>
        <v>0</v>
      </c>
      <c r="BC47" s="42"/>
      <c r="BD47" s="42"/>
      <c r="BE47" s="42"/>
    </row>
    <row r="48" spans="2:57" ht="14.25">
      <c r="B48" s="35" t="s">
        <v>18</v>
      </c>
      <c r="C48" s="35"/>
      <c r="D48" s="35"/>
      <c r="E48" s="35"/>
      <c r="F48" s="35"/>
      <c r="G48" s="35"/>
      <c r="H48" s="42">
        <f>(Screening!H48)</f>
        <v>0</v>
      </c>
      <c r="I48" s="42"/>
      <c r="J48" s="42">
        <f>(Screening!J48)</f>
        <v>0</v>
      </c>
      <c r="K48" s="42"/>
      <c r="L48" s="36">
        <f>(Screening!L48)</f>
        <v>0</v>
      </c>
      <c r="M48" s="37"/>
      <c r="N48" s="38"/>
      <c r="O48" s="42">
        <f>(Screening!O48)</f>
        <v>0</v>
      </c>
      <c r="P48" s="42"/>
      <c r="Q48" s="42"/>
      <c r="R48" s="42"/>
      <c r="S48" s="42"/>
      <c r="T48" s="42">
        <f>(Screening!T48)</f>
        <v>0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>
        <f>(Screening!AH48)</f>
        <v>0</v>
      </c>
      <c r="AI48" s="42"/>
      <c r="AJ48" s="42"/>
      <c r="AK48" s="42">
        <f>(Screening!AK48)</f>
        <v>0</v>
      </c>
      <c r="AL48" s="42"/>
      <c r="AM48" s="42"/>
      <c r="AN48" s="42"/>
      <c r="AO48" s="42"/>
      <c r="AP48" s="36">
        <f>(Screening!AP48)</f>
        <v>0</v>
      </c>
      <c r="AQ48" s="37"/>
      <c r="AR48" s="37"/>
      <c r="AS48" s="37"/>
      <c r="AT48" s="38"/>
      <c r="AU48" s="42">
        <f>(Screening!AU48)</f>
        <v>0</v>
      </c>
      <c r="AV48" s="42"/>
      <c r="AW48" s="42"/>
      <c r="AX48" s="42">
        <f>(Screening!AX48)</f>
        <v>0</v>
      </c>
      <c r="AY48" s="42"/>
      <c r="AZ48" s="42"/>
      <c r="BA48" s="42"/>
      <c r="BB48" s="42">
        <f>(Screening!BB48)</f>
        <v>0</v>
      </c>
      <c r="BC48" s="42"/>
      <c r="BD48" s="42"/>
      <c r="BE48" s="42"/>
    </row>
    <row r="49" spans="2:57" ht="14.25">
      <c r="B49" s="35" t="s">
        <v>18</v>
      </c>
      <c r="C49" s="35"/>
      <c r="D49" s="35"/>
      <c r="E49" s="35"/>
      <c r="F49" s="35"/>
      <c r="G49" s="35"/>
      <c r="H49" s="42">
        <f>(Screening!H49)</f>
        <v>0</v>
      </c>
      <c r="I49" s="42"/>
      <c r="J49" s="42">
        <f>(Screening!J49)</f>
        <v>0</v>
      </c>
      <c r="K49" s="42"/>
      <c r="L49" s="36">
        <f>(Screening!L49)</f>
        <v>0</v>
      </c>
      <c r="M49" s="37"/>
      <c r="N49" s="38"/>
      <c r="O49" s="42">
        <f>(Screening!O49)</f>
        <v>0</v>
      </c>
      <c r="P49" s="42"/>
      <c r="Q49" s="42"/>
      <c r="R49" s="42"/>
      <c r="S49" s="42"/>
      <c r="T49" s="42">
        <f>(Screening!T49)</f>
        <v>0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>
        <f>(Screening!AH49)</f>
        <v>0</v>
      </c>
      <c r="AI49" s="42"/>
      <c r="AJ49" s="42"/>
      <c r="AK49" s="42">
        <f>(Screening!AK49)</f>
        <v>0</v>
      </c>
      <c r="AL49" s="42"/>
      <c r="AM49" s="42"/>
      <c r="AN49" s="42"/>
      <c r="AO49" s="42"/>
      <c r="AP49" s="36">
        <f>(Screening!AP49)</f>
        <v>0</v>
      </c>
      <c r="AQ49" s="37"/>
      <c r="AR49" s="37"/>
      <c r="AS49" s="37"/>
      <c r="AT49" s="38"/>
      <c r="AU49" s="42">
        <f>(Screening!AU49)</f>
        <v>0</v>
      </c>
      <c r="AV49" s="42"/>
      <c r="AW49" s="42"/>
      <c r="AX49" s="42">
        <f>(Screening!AX49)</f>
        <v>0</v>
      </c>
      <c r="AY49" s="42"/>
      <c r="AZ49" s="42"/>
      <c r="BA49" s="42"/>
      <c r="BB49" s="42">
        <f>(Screening!BB49)</f>
        <v>0</v>
      </c>
      <c r="BC49" s="42"/>
      <c r="BD49" s="42"/>
      <c r="BE49" s="42"/>
    </row>
    <row r="50" spans="1:58" ht="12.75">
      <c r="A50" s="137" t="s">
        <v>148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</row>
    <row r="51" spans="1:58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</row>
    <row r="52" spans="1:58" ht="15">
      <c r="A52" s="46" t="s">
        <v>35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2">
        <f>(Screening!R52)</f>
        <v>0</v>
      </c>
      <c r="S52" s="42"/>
      <c r="T52" s="46" t="s">
        <v>39</v>
      </c>
      <c r="U52" s="46"/>
      <c r="V52" s="46"/>
      <c r="W52" s="46"/>
      <c r="X52" s="42">
        <f>(Screening!X52)</f>
        <v>0</v>
      </c>
      <c r="Y52" s="42"/>
      <c r="Z52" s="42"/>
      <c r="AA52" s="42"/>
      <c r="AB52" s="42"/>
      <c r="AC52" s="42"/>
      <c r="AD52" s="42"/>
      <c r="AE52" s="42"/>
      <c r="AF52" s="42"/>
      <c r="AG52" s="42"/>
      <c r="AH52" s="46" t="s">
        <v>38</v>
      </c>
      <c r="AI52" s="46"/>
      <c r="AJ52" s="46"/>
      <c r="AK52" s="46"/>
      <c r="AL52" s="46"/>
      <c r="AM52" s="46"/>
      <c r="AN52" s="46"/>
      <c r="AO52" s="46"/>
      <c r="AP52" s="46"/>
      <c r="AQ52" s="46"/>
      <c r="AR52" s="42" t="str">
        <f>(Screening!AR52)</f>
        <v>N</v>
      </c>
      <c r="AS52" s="42"/>
      <c r="AT52" s="46" t="s">
        <v>39</v>
      </c>
      <c r="AU52" s="46"/>
      <c r="AV52" s="46"/>
      <c r="AW52" s="46"/>
      <c r="AX52" s="42">
        <f>(Screening!AX52)</f>
        <v>0</v>
      </c>
      <c r="AY52" s="42"/>
      <c r="AZ52" s="42"/>
      <c r="BA52" s="42"/>
      <c r="BB52" s="42"/>
      <c r="BC52" s="42"/>
      <c r="BD52" s="42"/>
      <c r="BE52" s="42"/>
      <c r="BF52" s="42"/>
    </row>
    <row r="54" spans="3:56" ht="15">
      <c r="C54" s="46" t="s">
        <v>4</v>
      </c>
      <c r="D54" s="46"/>
      <c r="E54" s="46"/>
      <c r="F54" s="46"/>
      <c r="G54" s="46"/>
      <c r="H54" s="46"/>
      <c r="I54" s="46"/>
      <c r="J54" s="46"/>
      <c r="K54" s="46" t="s">
        <v>29</v>
      </c>
      <c r="L54" s="46"/>
      <c r="M54" s="86" t="s">
        <v>7</v>
      </c>
      <c r="N54" s="46"/>
      <c r="O54" s="46"/>
      <c r="P54" s="46"/>
      <c r="Q54" s="46"/>
      <c r="R54" s="46"/>
      <c r="S54" s="86" t="s">
        <v>6</v>
      </c>
      <c r="T54" s="46"/>
      <c r="U54" s="46"/>
      <c r="V54" s="46"/>
      <c r="W54" s="46"/>
      <c r="X54" s="86" t="s">
        <v>40</v>
      </c>
      <c r="Y54" s="46"/>
      <c r="Z54" s="46"/>
      <c r="AA54" s="46"/>
      <c r="AB54" s="46"/>
      <c r="AE54" s="46" t="s">
        <v>8</v>
      </c>
      <c r="AF54" s="46"/>
      <c r="AG54" s="46"/>
      <c r="AH54" s="46"/>
      <c r="AI54" s="46"/>
      <c r="AJ54" s="46"/>
      <c r="AK54" s="46"/>
      <c r="AL54" s="46"/>
      <c r="AM54" s="46" t="s">
        <v>29</v>
      </c>
      <c r="AN54" s="46"/>
      <c r="AO54" s="86" t="s">
        <v>57</v>
      </c>
      <c r="AP54" s="46"/>
      <c r="AQ54" s="46"/>
      <c r="AR54" s="46"/>
      <c r="AS54" s="46"/>
      <c r="AT54" s="46"/>
      <c r="AU54" s="86" t="s">
        <v>6</v>
      </c>
      <c r="AV54" s="46"/>
      <c r="AW54" s="46"/>
      <c r="AX54" s="46"/>
      <c r="AY54" s="46"/>
      <c r="AZ54" s="86" t="s">
        <v>40</v>
      </c>
      <c r="BA54" s="46"/>
      <c r="BB54" s="46"/>
      <c r="BC54" s="46"/>
      <c r="BD54" s="46"/>
    </row>
    <row r="55" spans="3:56" ht="14.25">
      <c r="C55" s="35" t="s">
        <v>2</v>
      </c>
      <c r="D55" s="35"/>
      <c r="E55" s="35"/>
      <c r="F55" s="35"/>
      <c r="G55" s="35"/>
      <c r="H55" s="35"/>
      <c r="I55" s="35"/>
      <c r="J55" s="35"/>
      <c r="K55" s="42">
        <f>(Screening!K55)</f>
        <v>0</v>
      </c>
      <c r="L55" s="42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E55" s="35" t="s">
        <v>2</v>
      </c>
      <c r="AF55" s="35"/>
      <c r="AG55" s="35"/>
      <c r="AH55" s="35"/>
      <c r="AI55" s="35"/>
      <c r="AJ55" s="35"/>
      <c r="AK55" s="35"/>
      <c r="AL55" s="35"/>
      <c r="AM55" s="42">
        <f>(Screening!AM55)</f>
        <v>0</v>
      </c>
      <c r="AN55" s="42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3:56" ht="12.75" customHeight="1">
      <c r="C56" s="35" t="s">
        <v>3</v>
      </c>
      <c r="D56" s="35"/>
      <c r="E56" s="35"/>
      <c r="F56" s="35"/>
      <c r="G56" s="35"/>
      <c r="H56" s="35"/>
      <c r="I56" s="35"/>
      <c r="J56" s="35"/>
      <c r="K56" s="42">
        <f>(Screening!K56)</f>
        <v>0</v>
      </c>
      <c r="L56" s="42"/>
      <c r="M56" s="42">
        <f>(Screening!M56)</f>
        <v>0</v>
      </c>
      <c r="N56" s="42"/>
      <c r="O56" s="42"/>
      <c r="P56" s="42"/>
      <c r="Q56" s="42"/>
      <c r="R56" s="42"/>
      <c r="S56" s="42">
        <f>(Screening!S56)</f>
        <v>0</v>
      </c>
      <c r="T56" s="42"/>
      <c r="U56" s="42"/>
      <c r="V56" s="42"/>
      <c r="W56" s="42"/>
      <c r="X56" s="42">
        <f>(Screening!X56)</f>
        <v>0</v>
      </c>
      <c r="Y56" s="42"/>
      <c r="Z56" s="42"/>
      <c r="AA56" s="42"/>
      <c r="AB56" s="42"/>
      <c r="AE56" s="35" t="s">
        <v>3</v>
      </c>
      <c r="AF56" s="35"/>
      <c r="AG56" s="35"/>
      <c r="AH56" s="35"/>
      <c r="AI56" s="35"/>
      <c r="AJ56" s="35"/>
      <c r="AK56" s="35"/>
      <c r="AL56" s="35"/>
      <c r="AM56" s="42">
        <f>(Screening!AM56)</f>
        <v>0</v>
      </c>
      <c r="AN56" s="42"/>
      <c r="AO56" s="42">
        <f>(Screening!AO56)</f>
        <v>0</v>
      </c>
      <c r="AP56" s="42"/>
      <c r="AQ56" s="42"/>
      <c r="AR56" s="42"/>
      <c r="AS56" s="42"/>
      <c r="AT56" s="42"/>
      <c r="AU56" s="42">
        <f>(Screening!AU56)</f>
        <v>0</v>
      </c>
      <c r="AV56" s="42"/>
      <c r="AW56" s="42"/>
      <c r="AX56" s="42"/>
      <c r="AY56" s="42"/>
      <c r="AZ56" s="42">
        <f>(Screening!AZ56)</f>
        <v>0</v>
      </c>
      <c r="BA56" s="42"/>
      <c r="BB56" s="42"/>
      <c r="BC56" s="42"/>
      <c r="BD56" s="42"/>
    </row>
    <row r="57" spans="3:56" ht="14.25">
      <c r="C57" s="35" t="s">
        <v>5</v>
      </c>
      <c r="D57" s="35"/>
      <c r="E57" s="35"/>
      <c r="F57" s="35"/>
      <c r="G57" s="35"/>
      <c r="H57" s="35"/>
      <c r="I57" s="35"/>
      <c r="J57" s="35"/>
      <c r="K57" s="42">
        <f>(Screening!K57)</f>
        <v>0</v>
      </c>
      <c r="L57" s="42"/>
      <c r="M57" s="42">
        <f>(Screening!M57)</f>
        <v>0</v>
      </c>
      <c r="N57" s="42"/>
      <c r="O57" s="42"/>
      <c r="P57" s="42"/>
      <c r="Q57" s="42"/>
      <c r="R57" s="42"/>
      <c r="S57" s="42">
        <f>(Screening!S57)</f>
        <v>0</v>
      </c>
      <c r="T57" s="42"/>
      <c r="U57" s="42"/>
      <c r="V57" s="42"/>
      <c r="W57" s="42"/>
      <c r="X57" s="81" t="s">
        <v>58</v>
      </c>
      <c r="Y57" s="70"/>
      <c r="Z57" s="70"/>
      <c r="AA57" s="70"/>
      <c r="AB57" s="70"/>
      <c r="AE57" s="35" t="s">
        <v>5</v>
      </c>
      <c r="AF57" s="35"/>
      <c r="AG57" s="35"/>
      <c r="AH57" s="35"/>
      <c r="AI57" s="35"/>
      <c r="AJ57" s="35"/>
      <c r="AK57" s="35"/>
      <c r="AL57" s="35"/>
      <c r="AM57" s="42">
        <f>(Screening!AM57)</f>
        <v>0</v>
      </c>
      <c r="AN57" s="42"/>
      <c r="AO57" s="42">
        <f>(Screening!AO57)</f>
        <v>0</v>
      </c>
      <c r="AP57" s="42"/>
      <c r="AQ57" s="42"/>
      <c r="AR57" s="42"/>
      <c r="AS57" s="42"/>
      <c r="AT57" s="42"/>
      <c r="AU57" s="42">
        <f>(Screening!AU57)</f>
        <v>0</v>
      </c>
      <c r="AV57" s="42"/>
      <c r="AW57" s="42"/>
      <c r="AX57" s="42"/>
      <c r="AY57" s="42"/>
      <c r="AZ57" s="81" t="s">
        <v>58</v>
      </c>
      <c r="BA57" s="70"/>
      <c r="BB57" s="70"/>
      <c r="BC57" s="70"/>
      <c r="BD57" s="70"/>
    </row>
    <row r="58" spans="3:56" ht="14.25">
      <c r="C58" s="7"/>
      <c r="D58" s="7"/>
      <c r="E58" s="7"/>
      <c r="F58" s="7"/>
      <c r="G58" s="7"/>
      <c r="H58" s="7"/>
      <c r="I58" s="7"/>
      <c r="J58" s="7"/>
      <c r="X58" s="8"/>
      <c r="Y58" s="6"/>
      <c r="Z58" s="6"/>
      <c r="AA58" s="6"/>
      <c r="AB58" s="6"/>
      <c r="AE58" s="72" t="s">
        <v>66</v>
      </c>
      <c r="AF58" s="73"/>
      <c r="AG58" s="73"/>
      <c r="AH58" s="73"/>
      <c r="AI58" s="73"/>
      <c r="AJ58" s="73"/>
      <c r="AK58" s="73"/>
      <c r="AL58" s="74"/>
      <c r="AM58" s="36">
        <f>(Screening!AM58)</f>
        <v>0</v>
      </c>
      <c r="AN58" s="38"/>
      <c r="AO58" s="35" t="s">
        <v>67</v>
      </c>
      <c r="AP58" s="35"/>
      <c r="AQ58" s="35"/>
      <c r="AR58" s="42">
        <f>(Screening!AR58)</f>
        <v>0</v>
      </c>
      <c r="AS58" s="42"/>
      <c r="AT58" s="35" t="s">
        <v>68</v>
      </c>
      <c r="AU58" s="35"/>
      <c r="AV58" s="35"/>
      <c r="AW58" s="42">
        <f>(Screening!AW58)</f>
        <v>0</v>
      </c>
      <c r="AX58" s="42"/>
      <c r="AY58" s="35" t="s">
        <v>69</v>
      </c>
      <c r="AZ58" s="35"/>
      <c r="BA58" s="35"/>
      <c r="BB58" s="35"/>
      <c r="BC58" s="42">
        <f>(Screening!BC58)</f>
        <v>0</v>
      </c>
      <c r="BD58" s="42"/>
    </row>
    <row r="60" spans="14:45" ht="14.25">
      <c r="N60" s="35" t="s">
        <v>41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42"/>
      <c r="AB60" s="42"/>
      <c r="AE60" s="39" t="s">
        <v>42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</row>
    <row r="61" spans="14:25" ht="14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58" ht="15.75">
      <c r="A62" s="11"/>
      <c r="B62" s="11"/>
      <c r="C62" s="11"/>
      <c r="D62" s="59" t="s">
        <v>111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11"/>
      <c r="BE62" s="11"/>
      <c r="BF62" s="11"/>
    </row>
    <row r="64" spans="7:55" ht="14.25">
      <c r="G64" s="43" t="s">
        <v>44</v>
      </c>
      <c r="H64" s="43"/>
      <c r="I64" s="43"/>
      <c r="J64" s="43"/>
      <c r="K64" s="43"/>
      <c r="L64" s="43"/>
      <c r="M64" s="43"/>
      <c r="N64" s="43"/>
      <c r="O64" s="43"/>
      <c r="P64" s="43"/>
      <c r="Q64" s="42"/>
      <c r="R64" s="42"/>
      <c r="S64" s="42"/>
      <c r="T64" s="42"/>
      <c r="W64" s="43" t="s">
        <v>45</v>
      </c>
      <c r="X64" s="43"/>
      <c r="Y64" s="43"/>
      <c r="Z64" s="43"/>
      <c r="AA64" s="43"/>
      <c r="AB64" s="43"/>
      <c r="AC64" s="43"/>
      <c r="AD64" s="43"/>
      <c r="AE64" s="43"/>
      <c r="AF64" s="43"/>
      <c r="AG64" s="42"/>
      <c r="AH64" s="42"/>
      <c r="AI64" s="42"/>
      <c r="AJ64" s="42"/>
      <c r="AM64" s="43" t="s">
        <v>47</v>
      </c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2"/>
      <c r="BA64" s="42"/>
      <c r="BB64" s="42"/>
      <c r="BC64" s="42"/>
    </row>
    <row r="65" spans="7:55" ht="14.25">
      <c r="G65" s="43" t="s">
        <v>43</v>
      </c>
      <c r="H65" s="43"/>
      <c r="I65" s="43"/>
      <c r="J65" s="43"/>
      <c r="K65" s="43"/>
      <c r="L65" s="43"/>
      <c r="M65" s="43"/>
      <c r="N65" s="43"/>
      <c r="O65" s="43"/>
      <c r="P65" s="43"/>
      <c r="Q65" s="42"/>
      <c r="R65" s="42"/>
      <c r="S65" s="42"/>
      <c r="T65" s="42"/>
      <c r="W65" s="43" t="s">
        <v>46</v>
      </c>
      <c r="X65" s="43"/>
      <c r="Y65" s="43"/>
      <c r="Z65" s="43"/>
      <c r="AA65" s="43"/>
      <c r="AB65" s="43"/>
      <c r="AC65" s="43"/>
      <c r="AD65" s="43"/>
      <c r="AE65" s="43"/>
      <c r="AF65" s="43"/>
      <c r="AG65" s="42"/>
      <c r="AH65" s="42"/>
      <c r="AI65" s="42"/>
      <c r="AJ65" s="42"/>
      <c r="AM65" s="43" t="s">
        <v>48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2"/>
      <c r="BA65" s="42"/>
      <c r="BB65" s="42"/>
      <c r="BC65" s="42"/>
    </row>
    <row r="66" spans="7:55" ht="14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2:57" ht="14.25">
      <c r="B67" s="69" t="s">
        <v>60</v>
      </c>
      <c r="C67" s="69"/>
      <c r="D67" s="69"/>
      <c r="E67" s="69"/>
      <c r="F67" s="69"/>
      <c r="G67" s="69"/>
      <c r="H67" s="69"/>
      <c r="I67" s="69"/>
      <c r="J67" s="69"/>
      <c r="K67" s="69"/>
      <c r="L67" s="70">
        <f>IF(Q64&gt;0,Q64,Q65/2.2)</f>
        <v>0</v>
      </c>
      <c r="M67" s="70"/>
      <c r="N67" s="70"/>
      <c r="O67" s="70"/>
      <c r="P67" s="4"/>
      <c r="Q67" s="4"/>
      <c r="R67" s="69" t="s">
        <v>62</v>
      </c>
      <c r="S67" s="69"/>
      <c r="T67" s="69"/>
      <c r="U67" s="69"/>
      <c r="V67" s="69"/>
      <c r="W67" s="69"/>
      <c r="X67" s="69"/>
      <c r="Y67" s="69"/>
      <c r="Z67" s="69"/>
      <c r="AA67" s="69"/>
      <c r="AB67" s="70">
        <f>IF(AG64&gt;0,AG64,AG65*2.54)</f>
        <v>0</v>
      </c>
      <c r="AC67" s="70"/>
      <c r="AD67" s="70"/>
      <c r="AE67" s="70"/>
      <c r="AF67" s="5"/>
      <c r="AG67" s="70" t="s">
        <v>65</v>
      </c>
      <c r="AH67" s="70"/>
      <c r="AI67" s="70"/>
      <c r="AJ67" s="70"/>
      <c r="AK67" s="70"/>
      <c r="AL67" s="71" t="e">
        <f>L67/(AB67/100*AB67/100)</f>
        <v>#DIV/0!</v>
      </c>
      <c r="AM67" s="71"/>
      <c r="AN67" s="71"/>
      <c r="AO67" s="5"/>
      <c r="AP67" s="75" t="s">
        <v>64</v>
      </c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7"/>
      <c r="BB67" s="70">
        <f>IF(AZ64&gt;0,AZ64,AZ65*2.54)</f>
        <v>0</v>
      </c>
      <c r="BC67" s="70"/>
      <c r="BD67" s="70"/>
      <c r="BE67" s="70"/>
    </row>
    <row r="68" spans="2:57" ht="14.25">
      <c r="B68" s="69" t="s">
        <v>61</v>
      </c>
      <c r="C68" s="69"/>
      <c r="D68" s="69"/>
      <c r="E68" s="69"/>
      <c r="F68" s="69"/>
      <c r="G68" s="69"/>
      <c r="H68" s="69"/>
      <c r="I68" s="69"/>
      <c r="J68" s="69"/>
      <c r="K68" s="69"/>
      <c r="L68" s="70">
        <f>IF(Q65&gt;0,Q65,Q64*2.2)</f>
        <v>0</v>
      </c>
      <c r="M68" s="70"/>
      <c r="N68" s="70"/>
      <c r="O68" s="70"/>
      <c r="P68" s="4"/>
      <c r="Q68" s="4"/>
      <c r="R68" s="69" t="s">
        <v>63</v>
      </c>
      <c r="S68" s="69"/>
      <c r="T68" s="69"/>
      <c r="U68" s="69"/>
      <c r="V68" s="69"/>
      <c r="W68" s="69"/>
      <c r="X68" s="69"/>
      <c r="Y68" s="69"/>
      <c r="Z68" s="69"/>
      <c r="AA68" s="69"/>
      <c r="AB68" s="70">
        <f>IF(AG65&gt;0,AG65,AG64/2.54)</f>
        <v>0</v>
      </c>
      <c r="AC68" s="70"/>
      <c r="AD68" s="70"/>
      <c r="AE68" s="70"/>
      <c r="AF68" s="5"/>
      <c r="AG68" s="6"/>
      <c r="AH68" s="6"/>
      <c r="AI68" s="6"/>
      <c r="AJ68" s="6"/>
      <c r="AK68" s="4"/>
      <c r="AL68" s="4"/>
      <c r="AM68" s="5"/>
      <c r="AN68" s="5"/>
      <c r="AO68" s="5"/>
      <c r="AP68" s="75" t="s">
        <v>59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70">
        <f>IF(AZ65&gt;0,AZ65,AZ64/2.54)</f>
        <v>0</v>
      </c>
      <c r="BC68" s="70"/>
      <c r="BD68" s="70"/>
      <c r="BE68" s="70"/>
    </row>
    <row r="69" spans="2:57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6"/>
      <c r="N69" s="6"/>
      <c r="O69" s="6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6"/>
      <c r="AC69" s="6"/>
      <c r="AD69" s="6"/>
      <c r="AE69" s="6"/>
      <c r="AF69" s="5"/>
      <c r="AG69" s="6"/>
      <c r="AH69" s="6"/>
      <c r="AI69" s="6"/>
      <c r="AJ69" s="6"/>
      <c r="AK69" s="4"/>
      <c r="AL69" s="4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6"/>
      <c r="BC69" s="6"/>
      <c r="BD69" s="6"/>
      <c r="BE69" s="6"/>
    </row>
    <row r="70" spans="2:57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4"/>
      <c r="Q70" s="4"/>
      <c r="R70" s="69" t="s">
        <v>581</v>
      </c>
      <c r="S70" s="69"/>
      <c r="T70" s="69"/>
      <c r="U70" s="69"/>
      <c r="V70" s="69"/>
      <c r="W70" s="69"/>
      <c r="X70" s="69"/>
      <c r="Y70" s="69"/>
      <c r="Z70" s="69"/>
      <c r="AA70" s="69"/>
      <c r="AB70" s="42">
        <f>(Screening!AG74)</f>
        <v>0</v>
      </c>
      <c r="AC70" s="42"/>
      <c r="AD70" s="42"/>
      <c r="AE70" s="42"/>
      <c r="AF70" s="5"/>
      <c r="AG70" s="6"/>
      <c r="AH70" s="6"/>
      <c r="AI70" s="6"/>
      <c r="AJ70" s="6"/>
      <c r="AK70" s="4"/>
      <c r="AL70" s="4"/>
      <c r="AM70" s="5"/>
      <c r="AN70" s="5"/>
      <c r="AO70" s="5"/>
      <c r="AP70" s="138" t="s">
        <v>584</v>
      </c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40"/>
      <c r="BB70" s="70">
        <f>IF(AB70&gt;0,AB70,AB71*2.54)</f>
        <v>0</v>
      </c>
      <c r="BC70" s="70"/>
      <c r="BD70" s="70"/>
      <c r="BE70" s="70"/>
    </row>
    <row r="71" spans="2:57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6"/>
      <c r="N71" s="6"/>
      <c r="O71" s="6"/>
      <c r="P71" s="4"/>
      <c r="Q71" s="4"/>
      <c r="R71" s="69" t="s">
        <v>582</v>
      </c>
      <c r="S71" s="69"/>
      <c r="T71" s="69"/>
      <c r="U71" s="69"/>
      <c r="V71" s="69"/>
      <c r="W71" s="69"/>
      <c r="X71" s="69"/>
      <c r="Y71" s="69"/>
      <c r="Z71" s="69"/>
      <c r="AA71" s="69"/>
      <c r="AB71" s="42">
        <f>(Screening!AG75)</f>
        <v>0</v>
      </c>
      <c r="AC71" s="42"/>
      <c r="AD71" s="42"/>
      <c r="AE71" s="42"/>
      <c r="AF71" s="5"/>
      <c r="AG71" s="6"/>
      <c r="AH71" s="6"/>
      <c r="AI71" s="6"/>
      <c r="AJ71" s="6"/>
      <c r="AK71" s="4"/>
      <c r="AL71" s="4"/>
      <c r="AM71" s="5"/>
      <c r="AN71" s="5"/>
      <c r="AO71" s="5"/>
      <c r="AP71" s="75" t="s">
        <v>585</v>
      </c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7"/>
      <c r="BB71" s="70">
        <f>IF(AB71&gt;0,AB71,AB70/2.54)</f>
        <v>0</v>
      </c>
      <c r="BC71" s="70"/>
      <c r="BD71" s="70"/>
      <c r="BE71" s="70"/>
    </row>
    <row r="72" spans="7:55" ht="14.25"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4"/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6"/>
      <c r="AI72" s="6"/>
      <c r="AJ72" s="6"/>
      <c r="AK72" s="4"/>
      <c r="AL72" s="4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6"/>
      <c r="BA72" s="6"/>
      <c r="BB72" s="6"/>
      <c r="BC72" s="6"/>
    </row>
    <row r="73" spans="2:57" ht="14.25">
      <c r="B73" s="43" t="s">
        <v>49</v>
      </c>
      <c r="C73" s="43"/>
      <c r="D73" s="43"/>
      <c r="E73" s="43"/>
      <c r="F73" s="43"/>
      <c r="G73" s="43"/>
      <c r="H73" s="43"/>
      <c r="I73" s="43"/>
      <c r="J73" s="43"/>
      <c r="K73" s="43"/>
      <c r="L73" s="42"/>
      <c r="M73" s="42"/>
      <c r="N73" s="42"/>
      <c r="W73" s="43" t="s">
        <v>51</v>
      </c>
      <c r="X73" s="43"/>
      <c r="Y73" s="43"/>
      <c r="Z73" s="43"/>
      <c r="AA73" s="43"/>
      <c r="AB73" s="43"/>
      <c r="AC73" s="43"/>
      <c r="AD73" s="43"/>
      <c r="AE73" s="43"/>
      <c r="AF73" s="43"/>
      <c r="AG73" s="42"/>
      <c r="AH73" s="42"/>
      <c r="AI73" s="42"/>
      <c r="AS73" s="43" t="s">
        <v>150</v>
      </c>
      <c r="AT73" s="43"/>
      <c r="AU73" s="43"/>
      <c r="AV73" s="43"/>
      <c r="AW73" s="43"/>
      <c r="AX73" s="43"/>
      <c r="AY73" s="43"/>
      <c r="AZ73" s="43"/>
      <c r="BA73" s="43"/>
      <c r="BB73" s="43"/>
      <c r="BC73" s="42"/>
      <c r="BD73" s="42"/>
      <c r="BE73" s="42"/>
    </row>
    <row r="74" spans="2:57" ht="14.25">
      <c r="B74" s="43" t="s">
        <v>50</v>
      </c>
      <c r="C74" s="43"/>
      <c r="D74" s="43"/>
      <c r="E74" s="43"/>
      <c r="F74" s="43"/>
      <c r="G74" s="43"/>
      <c r="H74" s="43"/>
      <c r="I74" s="43"/>
      <c r="J74" s="43"/>
      <c r="K74" s="43"/>
      <c r="L74" s="42"/>
      <c r="M74" s="42"/>
      <c r="N74" s="42"/>
      <c r="W74" s="43" t="s">
        <v>52</v>
      </c>
      <c r="X74" s="43"/>
      <c r="Y74" s="43"/>
      <c r="Z74" s="43"/>
      <c r="AA74" s="43"/>
      <c r="AB74" s="43"/>
      <c r="AC74" s="43"/>
      <c r="AD74" s="43"/>
      <c r="AE74" s="43"/>
      <c r="AF74" s="43"/>
      <c r="AG74" s="42"/>
      <c r="AH74" s="42"/>
      <c r="AI74" s="42"/>
      <c r="AS74" s="43" t="s">
        <v>151</v>
      </c>
      <c r="AT74" s="43"/>
      <c r="AU74" s="43"/>
      <c r="AV74" s="43"/>
      <c r="AW74" s="43"/>
      <c r="AX74" s="43"/>
      <c r="AY74" s="43"/>
      <c r="AZ74" s="43"/>
      <c r="BA74" s="43"/>
      <c r="BB74" s="43"/>
      <c r="BC74" s="42"/>
      <c r="BD74" s="42"/>
      <c r="BE74" s="42"/>
    </row>
    <row r="75" spans="2:57" ht="14.25">
      <c r="B75" s="43" t="s">
        <v>53</v>
      </c>
      <c r="C75" s="43"/>
      <c r="D75" s="43"/>
      <c r="E75" s="43"/>
      <c r="F75" s="43"/>
      <c r="G75" s="43"/>
      <c r="H75" s="43"/>
      <c r="I75" s="43"/>
      <c r="J75" s="43"/>
      <c r="K75" s="43"/>
      <c r="L75" s="42"/>
      <c r="M75" s="42"/>
      <c r="N75" s="42"/>
      <c r="W75" s="43" t="s">
        <v>54</v>
      </c>
      <c r="X75" s="43"/>
      <c r="Y75" s="43"/>
      <c r="Z75" s="43"/>
      <c r="AA75" s="43"/>
      <c r="AB75" s="43"/>
      <c r="AC75" s="43"/>
      <c r="AD75" s="43"/>
      <c r="AE75" s="43"/>
      <c r="AF75" s="43"/>
      <c r="AG75" s="42"/>
      <c r="AH75" s="42"/>
      <c r="AI75" s="42"/>
      <c r="AS75" s="43" t="s">
        <v>152</v>
      </c>
      <c r="AT75" s="43"/>
      <c r="AU75" s="43"/>
      <c r="AV75" s="43"/>
      <c r="AW75" s="43"/>
      <c r="AX75" s="43"/>
      <c r="AY75" s="43"/>
      <c r="AZ75" s="43"/>
      <c r="BA75" s="43"/>
      <c r="BB75" s="43"/>
      <c r="BC75" s="42"/>
      <c r="BD75" s="42"/>
      <c r="BE75" s="42"/>
    </row>
    <row r="76" spans="2:7" ht="14.25">
      <c r="B76" s="3"/>
      <c r="C76" s="3"/>
      <c r="D76" s="3"/>
      <c r="E76" s="3"/>
      <c r="F76" s="3"/>
      <c r="G76" s="3"/>
    </row>
    <row r="77" spans="2:7" ht="14.25">
      <c r="B77" s="3"/>
      <c r="C77" s="3"/>
      <c r="D77" s="3"/>
      <c r="E77" s="3"/>
      <c r="F77" s="3"/>
      <c r="G77" s="3"/>
    </row>
    <row r="78" spans="2:57" ht="15">
      <c r="B78" s="44" t="s">
        <v>363</v>
      </c>
      <c r="C78" s="45"/>
      <c r="D78" s="45"/>
      <c r="E78" s="45"/>
      <c r="F78" s="45"/>
      <c r="G78" s="45"/>
      <c r="H78" s="54" t="s">
        <v>18</v>
      </c>
      <c r="I78" s="55"/>
      <c r="J78" s="58" t="s">
        <v>36</v>
      </c>
      <c r="K78" s="58"/>
      <c r="L78" s="45" t="s">
        <v>17</v>
      </c>
      <c r="M78" s="45"/>
      <c r="N78" s="45"/>
      <c r="O78" s="44" t="s">
        <v>15</v>
      </c>
      <c r="P78" s="44"/>
      <c r="Q78" s="44"/>
      <c r="R78" s="44"/>
      <c r="S78" s="44"/>
      <c r="T78" s="44" t="s">
        <v>22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6" t="s">
        <v>27</v>
      </c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2:57" ht="15">
      <c r="B79" s="45"/>
      <c r="C79" s="45"/>
      <c r="D79" s="45"/>
      <c r="E79" s="45"/>
      <c r="F79" s="45"/>
      <c r="G79" s="45"/>
      <c r="H79" s="56"/>
      <c r="I79" s="57"/>
      <c r="J79" s="58"/>
      <c r="K79" s="58"/>
      <c r="L79" s="45"/>
      <c r="M79" s="45"/>
      <c r="N79" s="45"/>
      <c r="O79" s="44"/>
      <c r="P79" s="44"/>
      <c r="Q79" s="44"/>
      <c r="R79" s="44"/>
      <c r="S79" s="44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 t="s">
        <v>19</v>
      </c>
      <c r="AI79" s="45"/>
      <c r="AJ79" s="45"/>
      <c r="AK79" s="44" t="s">
        <v>20</v>
      </c>
      <c r="AL79" s="45"/>
      <c r="AM79" s="45"/>
      <c r="AN79" s="45"/>
      <c r="AO79" s="45"/>
      <c r="AP79" s="44" t="s">
        <v>23</v>
      </c>
      <c r="AQ79" s="44"/>
      <c r="AR79" s="44"/>
      <c r="AS79" s="44"/>
      <c r="AT79" s="44"/>
      <c r="AU79" s="45" t="s">
        <v>12</v>
      </c>
      <c r="AV79" s="45"/>
      <c r="AW79" s="45"/>
      <c r="AX79" s="45" t="s">
        <v>21</v>
      </c>
      <c r="AY79" s="45"/>
      <c r="AZ79" s="45"/>
      <c r="BA79" s="45"/>
      <c r="BB79" s="45" t="s">
        <v>28</v>
      </c>
      <c r="BC79" s="45"/>
      <c r="BD79" s="45"/>
      <c r="BE79" s="45"/>
    </row>
    <row r="80" spans="2:57" ht="14.25">
      <c r="B80" s="35" t="s">
        <v>18</v>
      </c>
      <c r="C80" s="35"/>
      <c r="D80" s="35"/>
      <c r="E80" s="35"/>
      <c r="F80" s="35"/>
      <c r="G80" s="35"/>
      <c r="H80" s="42">
        <f>(Screening!H96)</f>
        <v>0</v>
      </c>
      <c r="I80" s="42"/>
      <c r="J80" s="42">
        <f>(Screening!J96)</f>
        <v>0</v>
      </c>
      <c r="K80" s="42"/>
      <c r="L80" s="36">
        <f>(Screening!L96)</f>
        <v>0</v>
      </c>
      <c r="M80" s="37"/>
      <c r="N80" s="38"/>
      <c r="O80" s="42">
        <f>(Screening!O96)</f>
        <v>0</v>
      </c>
      <c r="P80" s="42"/>
      <c r="Q80" s="42"/>
      <c r="R80" s="42"/>
      <c r="S80" s="42"/>
      <c r="T80" s="42">
        <f>(Screening!T96)</f>
        <v>0</v>
      </c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>
        <f>(Screening!AH96)</f>
        <v>0</v>
      </c>
      <c r="AI80" s="42"/>
      <c r="AJ80" s="42"/>
      <c r="AK80" s="42">
        <f>(Screening!AK96)</f>
        <v>0</v>
      </c>
      <c r="AL80" s="42"/>
      <c r="AM80" s="42"/>
      <c r="AN80" s="42"/>
      <c r="AO80" s="42"/>
      <c r="AP80" s="36">
        <f>(Screening!AP96)</f>
        <v>0</v>
      </c>
      <c r="AQ80" s="37"/>
      <c r="AR80" s="37"/>
      <c r="AS80" s="37"/>
      <c r="AT80" s="38"/>
      <c r="AU80" s="42">
        <f>(Screening!AU96)</f>
        <v>0</v>
      </c>
      <c r="AV80" s="42"/>
      <c r="AW80" s="42"/>
      <c r="AX80" s="42">
        <f>(Screening!AX96)</f>
        <v>0</v>
      </c>
      <c r="AY80" s="42"/>
      <c r="AZ80" s="42"/>
      <c r="BA80" s="42"/>
      <c r="BB80" s="42">
        <f>(Screening!BB96)</f>
        <v>0</v>
      </c>
      <c r="BC80" s="42"/>
      <c r="BD80" s="42"/>
      <c r="BE80" s="42"/>
    </row>
    <row r="81" spans="2:57" ht="14.25">
      <c r="B81" s="35" t="s">
        <v>18</v>
      </c>
      <c r="C81" s="35"/>
      <c r="D81" s="35"/>
      <c r="E81" s="35"/>
      <c r="F81" s="35"/>
      <c r="G81" s="35"/>
      <c r="H81" s="42">
        <f>(Screening!H97)</f>
        <v>0</v>
      </c>
      <c r="I81" s="42"/>
      <c r="J81" s="42">
        <f>(Screening!J97)</f>
        <v>0</v>
      </c>
      <c r="K81" s="42"/>
      <c r="L81" s="36">
        <f>(Screening!L97)</f>
        <v>0</v>
      </c>
      <c r="M81" s="37"/>
      <c r="N81" s="38"/>
      <c r="O81" s="42">
        <f>(Screening!O97)</f>
        <v>0</v>
      </c>
      <c r="P81" s="42"/>
      <c r="Q81" s="42"/>
      <c r="R81" s="42"/>
      <c r="S81" s="42"/>
      <c r="T81" s="42">
        <f>(Screening!T97)</f>
        <v>0</v>
      </c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>
        <f>(Screening!AH97)</f>
        <v>0</v>
      </c>
      <c r="AI81" s="42"/>
      <c r="AJ81" s="42"/>
      <c r="AK81" s="42">
        <f>(Screening!AK97)</f>
        <v>0</v>
      </c>
      <c r="AL81" s="42"/>
      <c r="AM81" s="42"/>
      <c r="AN81" s="42"/>
      <c r="AO81" s="42"/>
      <c r="AP81" s="36">
        <f>(Screening!AP97)</f>
        <v>0</v>
      </c>
      <c r="AQ81" s="37"/>
      <c r="AR81" s="37"/>
      <c r="AS81" s="37"/>
      <c r="AT81" s="38"/>
      <c r="AU81" s="42">
        <f>(Screening!AU97)</f>
        <v>0</v>
      </c>
      <c r="AV81" s="42"/>
      <c r="AW81" s="42"/>
      <c r="AX81" s="42">
        <f>(Screening!AX97)</f>
        <v>0</v>
      </c>
      <c r="AY81" s="42"/>
      <c r="AZ81" s="42"/>
      <c r="BA81" s="42"/>
      <c r="BB81" s="42">
        <f>(Screening!BB97)</f>
        <v>0</v>
      </c>
      <c r="BC81" s="42"/>
      <c r="BD81" s="42"/>
      <c r="BE81" s="42"/>
    </row>
    <row r="82" spans="2:57" ht="14.25">
      <c r="B82" s="35" t="s">
        <v>18</v>
      </c>
      <c r="C82" s="35"/>
      <c r="D82" s="35"/>
      <c r="E82" s="35"/>
      <c r="F82" s="35"/>
      <c r="G82" s="35"/>
      <c r="H82" s="42">
        <f>(Screening!H98)</f>
        <v>0</v>
      </c>
      <c r="I82" s="42"/>
      <c r="J82" s="42">
        <f>(Screening!J98)</f>
        <v>0</v>
      </c>
      <c r="K82" s="42"/>
      <c r="L82" s="36">
        <f>(Screening!L98)</f>
        <v>0</v>
      </c>
      <c r="M82" s="37"/>
      <c r="N82" s="38"/>
      <c r="O82" s="42">
        <f>(Screening!O98)</f>
        <v>0</v>
      </c>
      <c r="P82" s="42"/>
      <c r="Q82" s="42"/>
      <c r="R82" s="42"/>
      <c r="S82" s="42"/>
      <c r="T82" s="42">
        <f>(Screening!T98)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>
        <f>(Screening!AH98)</f>
        <v>0</v>
      </c>
      <c r="AI82" s="42"/>
      <c r="AJ82" s="42"/>
      <c r="AK82" s="42">
        <f>(Screening!AK98)</f>
        <v>0</v>
      </c>
      <c r="AL82" s="42"/>
      <c r="AM82" s="42"/>
      <c r="AN82" s="42"/>
      <c r="AO82" s="42"/>
      <c r="AP82" s="36">
        <f>(Screening!AP98)</f>
        <v>0</v>
      </c>
      <c r="AQ82" s="37"/>
      <c r="AR82" s="37"/>
      <c r="AS82" s="37"/>
      <c r="AT82" s="38"/>
      <c r="AU82" s="42">
        <f>(Screening!AU98)</f>
        <v>0</v>
      </c>
      <c r="AV82" s="42"/>
      <c r="AW82" s="42"/>
      <c r="AX82" s="42">
        <f>(Screening!AX98)</f>
        <v>0</v>
      </c>
      <c r="AY82" s="42"/>
      <c r="AZ82" s="42"/>
      <c r="BA82" s="42"/>
      <c r="BB82" s="42">
        <f>(Screening!BB98)</f>
        <v>0</v>
      </c>
      <c r="BC82" s="42"/>
      <c r="BD82" s="42"/>
      <c r="BE82" s="42"/>
    </row>
    <row r="83" spans="2:57" ht="14.25">
      <c r="B83" s="35" t="s">
        <v>18</v>
      </c>
      <c r="C83" s="35"/>
      <c r="D83" s="35"/>
      <c r="E83" s="35"/>
      <c r="F83" s="35"/>
      <c r="G83" s="35"/>
      <c r="H83" s="42">
        <f>(Screening!H99)</f>
        <v>0</v>
      </c>
      <c r="I83" s="42"/>
      <c r="J83" s="42">
        <f>(Screening!J99)</f>
        <v>0</v>
      </c>
      <c r="K83" s="42"/>
      <c r="L83" s="36">
        <f>(Screening!L99)</f>
        <v>0</v>
      </c>
      <c r="M83" s="37"/>
      <c r="N83" s="38"/>
      <c r="O83" s="42">
        <f>(Screening!O99)</f>
        <v>0</v>
      </c>
      <c r="P83" s="42"/>
      <c r="Q83" s="42"/>
      <c r="R83" s="42"/>
      <c r="S83" s="42"/>
      <c r="T83" s="42">
        <f>(Screening!T99)</f>
        <v>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>
        <f>(Screening!AH99)</f>
        <v>0</v>
      </c>
      <c r="AI83" s="42"/>
      <c r="AJ83" s="42"/>
      <c r="AK83" s="42">
        <f>(Screening!AK99)</f>
        <v>0</v>
      </c>
      <c r="AL83" s="42"/>
      <c r="AM83" s="42"/>
      <c r="AN83" s="42"/>
      <c r="AO83" s="42"/>
      <c r="AP83" s="36">
        <f>(Screening!AP99)</f>
        <v>0</v>
      </c>
      <c r="AQ83" s="37"/>
      <c r="AR83" s="37"/>
      <c r="AS83" s="37"/>
      <c r="AT83" s="38"/>
      <c r="AU83" s="42">
        <f>(Screening!AU99)</f>
        <v>0</v>
      </c>
      <c r="AV83" s="42"/>
      <c r="AW83" s="42"/>
      <c r="AX83" s="42">
        <f>(Screening!AX99)</f>
        <v>0</v>
      </c>
      <c r="AY83" s="42"/>
      <c r="AZ83" s="42"/>
      <c r="BA83" s="42"/>
      <c r="BB83" s="42">
        <f>(Screening!BB99)</f>
        <v>0</v>
      </c>
      <c r="BC83" s="42"/>
      <c r="BD83" s="42"/>
      <c r="BE83" s="42"/>
    </row>
    <row r="84" spans="2:57" ht="14.25">
      <c r="B84" s="35" t="s">
        <v>18</v>
      </c>
      <c r="C84" s="35"/>
      <c r="D84" s="35"/>
      <c r="E84" s="35"/>
      <c r="F84" s="35"/>
      <c r="G84" s="35"/>
      <c r="H84" s="42">
        <f>(Screening!H100)</f>
        <v>0</v>
      </c>
      <c r="I84" s="42"/>
      <c r="J84" s="42">
        <f>(Screening!J100)</f>
        <v>0</v>
      </c>
      <c r="K84" s="42"/>
      <c r="L84" s="36">
        <f>(Screening!L100)</f>
        <v>0</v>
      </c>
      <c r="M84" s="37"/>
      <c r="N84" s="38"/>
      <c r="O84" s="42">
        <f>(Screening!O100)</f>
        <v>0</v>
      </c>
      <c r="P84" s="42"/>
      <c r="Q84" s="42"/>
      <c r="R84" s="42"/>
      <c r="S84" s="42"/>
      <c r="T84" s="42">
        <f>(Screening!T100)</f>
        <v>0</v>
      </c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f>(Screening!AH100)</f>
        <v>0</v>
      </c>
      <c r="AI84" s="42"/>
      <c r="AJ84" s="42"/>
      <c r="AK84" s="42">
        <f>(Screening!AK100)</f>
        <v>0</v>
      </c>
      <c r="AL84" s="42"/>
      <c r="AM84" s="42"/>
      <c r="AN84" s="42"/>
      <c r="AO84" s="42"/>
      <c r="AP84" s="36">
        <f>(Screening!AP100)</f>
        <v>0</v>
      </c>
      <c r="AQ84" s="37"/>
      <c r="AR84" s="37"/>
      <c r="AS84" s="37"/>
      <c r="AT84" s="38"/>
      <c r="AU84" s="42">
        <f>(Screening!AU100)</f>
        <v>0</v>
      </c>
      <c r="AV84" s="42"/>
      <c r="AW84" s="42"/>
      <c r="AX84" s="42">
        <f>(Screening!AX100)</f>
        <v>0</v>
      </c>
      <c r="AY84" s="42"/>
      <c r="AZ84" s="42"/>
      <c r="BA84" s="42"/>
      <c r="BB84" s="42">
        <f>(Screening!BB100)</f>
        <v>0</v>
      </c>
      <c r="BC84" s="42"/>
      <c r="BD84" s="42"/>
      <c r="BE84" s="42"/>
    </row>
    <row r="85" spans="2:57" ht="14.25">
      <c r="B85" s="35" t="s">
        <v>18</v>
      </c>
      <c r="C85" s="35"/>
      <c r="D85" s="35"/>
      <c r="E85" s="35"/>
      <c r="F85" s="35"/>
      <c r="G85" s="35"/>
      <c r="H85" s="42">
        <f>(Screening!H101)</f>
        <v>0</v>
      </c>
      <c r="I85" s="42"/>
      <c r="J85" s="42">
        <f>(Screening!J101)</f>
        <v>0</v>
      </c>
      <c r="K85" s="42"/>
      <c r="L85" s="36">
        <f>(Screening!L101)</f>
        <v>0</v>
      </c>
      <c r="M85" s="37"/>
      <c r="N85" s="38"/>
      <c r="O85" s="42">
        <f>(Screening!O101)</f>
        <v>0</v>
      </c>
      <c r="P85" s="42"/>
      <c r="Q85" s="42"/>
      <c r="R85" s="42"/>
      <c r="S85" s="42"/>
      <c r="T85" s="42">
        <f>(Screening!T101)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>
        <f>(Screening!AH101)</f>
        <v>0</v>
      </c>
      <c r="AI85" s="42"/>
      <c r="AJ85" s="42"/>
      <c r="AK85" s="42">
        <f>(Screening!AK101)</f>
        <v>0</v>
      </c>
      <c r="AL85" s="42"/>
      <c r="AM85" s="42"/>
      <c r="AN85" s="42"/>
      <c r="AO85" s="42"/>
      <c r="AP85" s="36">
        <f>(Screening!AP101)</f>
        <v>0</v>
      </c>
      <c r="AQ85" s="37"/>
      <c r="AR85" s="37"/>
      <c r="AS85" s="37"/>
      <c r="AT85" s="38"/>
      <c r="AU85" s="42">
        <f>(Screening!AU101)</f>
        <v>0</v>
      </c>
      <c r="AV85" s="42"/>
      <c r="AW85" s="42"/>
      <c r="AX85" s="42">
        <f>(Screening!AX101)</f>
        <v>0</v>
      </c>
      <c r="AY85" s="42"/>
      <c r="AZ85" s="42"/>
      <c r="BA85" s="42"/>
      <c r="BB85" s="42">
        <f>(Screening!BB101)</f>
        <v>0</v>
      </c>
      <c r="BC85" s="42"/>
      <c r="BD85" s="42"/>
      <c r="BE85" s="42"/>
    </row>
    <row r="86" spans="2:7" ht="14.25">
      <c r="B86" s="3"/>
      <c r="C86" s="3"/>
      <c r="D86" s="3"/>
      <c r="E86" s="3"/>
      <c r="F86" s="3"/>
      <c r="G86" s="3"/>
    </row>
    <row r="87" spans="32:49" ht="14.25">
      <c r="AF87" s="43" t="s">
        <v>84</v>
      </c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62"/>
      <c r="AS87" s="62"/>
      <c r="AT87" s="62"/>
      <c r="AU87" s="35" t="s">
        <v>85</v>
      </c>
      <c r="AV87" s="35"/>
      <c r="AW87" s="35"/>
    </row>
    <row r="88" spans="10:49" ht="15">
      <c r="J88" s="46" t="s">
        <v>102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F88" s="43" t="s">
        <v>83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62"/>
      <c r="AS88" s="62"/>
      <c r="AT88" s="62"/>
      <c r="AU88" s="35" t="s">
        <v>82</v>
      </c>
      <c r="AV88" s="35"/>
      <c r="AW88" s="35"/>
    </row>
    <row r="89" spans="10:26" ht="14.25">
      <c r="J89" s="43" t="s">
        <v>86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63"/>
      <c r="W89" s="63"/>
      <c r="X89" s="63"/>
      <c r="Y89" s="63"/>
      <c r="Z89" s="63"/>
    </row>
    <row r="90" spans="10:26" ht="14.25">
      <c r="J90" s="43" t="s">
        <v>88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62"/>
      <c r="W90" s="62"/>
      <c r="X90" s="62"/>
      <c r="Y90" s="62"/>
      <c r="Z90" s="62"/>
    </row>
    <row r="91" spans="2:26" ht="14.25" customHeight="1">
      <c r="B91" s="9"/>
      <c r="J91" s="43" t="s">
        <v>87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2"/>
      <c r="W91" s="42"/>
      <c r="X91" s="42"/>
      <c r="Y91" s="42"/>
      <c r="Z91" s="42"/>
    </row>
    <row r="92" spans="10:26" ht="14.25">
      <c r="J92" s="43" t="s">
        <v>89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2"/>
      <c r="W92" s="42"/>
      <c r="X92" s="42"/>
      <c r="Y92" s="42"/>
      <c r="Z92" s="42"/>
    </row>
    <row r="93" spans="10:26" ht="14.25">
      <c r="J93" s="43" t="s">
        <v>94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2"/>
      <c r="W93" s="42"/>
      <c r="X93" s="42"/>
      <c r="Y93" s="42"/>
      <c r="Z93" s="42"/>
    </row>
    <row r="94" spans="10:26" ht="14.25">
      <c r="J94" s="43" t="s">
        <v>90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2"/>
      <c r="W94" s="42"/>
      <c r="X94" s="42"/>
      <c r="Y94" s="42"/>
      <c r="Z94" s="42"/>
    </row>
    <row r="95" spans="10:26" ht="14.25">
      <c r="J95" s="43" t="s">
        <v>91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2"/>
      <c r="W95" s="42"/>
      <c r="X95" s="42"/>
      <c r="Y95" s="42"/>
      <c r="Z95" s="42"/>
    </row>
    <row r="96" spans="10:26" ht="14.25">
      <c r="J96" s="43" t="s">
        <v>93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2"/>
      <c r="W96" s="42"/>
      <c r="X96" s="42"/>
      <c r="Y96" s="42"/>
      <c r="Z96" s="42"/>
    </row>
    <row r="97" spans="10:26" s="1" customFormat="1" ht="14.25">
      <c r="J97" s="35" t="s">
        <v>92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42"/>
      <c r="W97" s="42"/>
      <c r="X97" s="42"/>
      <c r="Y97" s="42"/>
      <c r="Z97" s="42"/>
    </row>
    <row r="98" s="1" customFormat="1" ht="14.25"/>
    <row r="104" spans="2:57" s="1" customFormat="1" ht="14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8" s="1" customFormat="1" ht="14.25">
      <c r="A105" s="88" t="s">
        <v>550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</row>
    <row r="106" spans="1:58" s="1" customFormat="1" ht="14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</row>
    <row r="107" s="1" customFormat="1" ht="14.25"/>
    <row r="108" spans="2:55" s="1" customFormat="1" ht="14.25">
      <c r="B108" s="136" t="s">
        <v>483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 t="s">
        <v>484</v>
      </c>
      <c r="Q108" s="136"/>
      <c r="R108" s="136" t="s">
        <v>485</v>
      </c>
      <c r="S108" s="136"/>
      <c r="T108" s="27"/>
      <c r="U108" s="136" t="s">
        <v>483</v>
      </c>
      <c r="V108" s="136"/>
      <c r="W108" s="136"/>
      <c r="X108" s="136"/>
      <c r="Y108" s="136"/>
      <c r="Z108" s="136"/>
      <c r="AA108" s="136"/>
      <c r="AB108" s="136"/>
      <c r="AC108" s="136"/>
      <c r="AD108" s="136" t="s">
        <v>484</v>
      </c>
      <c r="AE108" s="136"/>
      <c r="AF108" s="136" t="s">
        <v>485</v>
      </c>
      <c r="AG108" s="136"/>
      <c r="AO108" s="136" t="s">
        <v>483</v>
      </c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 t="s">
        <v>484</v>
      </c>
      <c r="BA108" s="136"/>
      <c r="BB108" s="136" t="s">
        <v>485</v>
      </c>
      <c r="BC108" s="136"/>
    </row>
    <row r="109" spans="2:55" s="1" customFormat="1" ht="14.25">
      <c r="B109" s="132" t="s">
        <v>470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00">
        <v>1</v>
      </c>
      <c r="Q109" s="100"/>
      <c r="R109" s="99">
        <f>P109*5</f>
        <v>5</v>
      </c>
      <c r="S109" s="99"/>
      <c r="T109" s="27"/>
      <c r="U109" s="119" t="s">
        <v>472</v>
      </c>
      <c r="V109" s="119"/>
      <c r="W109" s="119"/>
      <c r="X109" s="119"/>
      <c r="Y109" s="119"/>
      <c r="Z109" s="119"/>
      <c r="AA109" s="119"/>
      <c r="AB109" s="119"/>
      <c r="AC109" s="119"/>
      <c r="AD109" s="100">
        <v>1</v>
      </c>
      <c r="AE109" s="100"/>
      <c r="AF109" s="99">
        <f>IF(AD109=1,5,0)</f>
        <v>5</v>
      </c>
      <c r="AG109" s="99"/>
      <c r="AO109" s="119" t="s">
        <v>474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29"/>
      <c r="BA109" s="129"/>
      <c r="BB109" s="130">
        <f>IF(AZ109=1,1,0)</f>
        <v>0</v>
      </c>
      <c r="BC109" s="130"/>
    </row>
    <row r="110" spans="2:55" s="1" customFormat="1" ht="14.25">
      <c r="B110" s="126" t="s">
        <v>486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10"/>
      <c r="Q110" s="110"/>
      <c r="R110" s="111">
        <f>P110*4.4</f>
        <v>0</v>
      </c>
      <c r="S110" s="111"/>
      <c r="T110" s="27"/>
      <c r="U110" s="115" t="s">
        <v>511</v>
      </c>
      <c r="V110" s="115"/>
      <c r="W110" s="115"/>
      <c r="X110" s="115"/>
      <c r="Y110" s="115"/>
      <c r="Z110" s="115"/>
      <c r="AA110" s="115"/>
      <c r="AB110" s="115"/>
      <c r="AC110" s="115"/>
      <c r="AD110" s="110"/>
      <c r="AE110" s="110"/>
      <c r="AF110" s="111">
        <f>IF(AD110=1,4,0)</f>
        <v>0</v>
      </c>
      <c r="AG110" s="111"/>
      <c r="AO110" s="115" t="s">
        <v>475</v>
      </c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28"/>
      <c r="BA110" s="128"/>
      <c r="BB110" s="127">
        <f>IF(AZ110=1,2,0)</f>
        <v>0</v>
      </c>
      <c r="BC110" s="127"/>
    </row>
    <row r="111" spans="2:55" s="1" customFormat="1" ht="14.25">
      <c r="B111" s="126" t="s">
        <v>487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10"/>
      <c r="Q111" s="110"/>
      <c r="R111" s="111">
        <f>P111*3.4</f>
        <v>0</v>
      </c>
      <c r="S111" s="111"/>
      <c r="T111" s="27"/>
      <c r="U111" s="115" t="s">
        <v>512</v>
      </c>
      <c r="V111" s="115"/>
      <c r="W111" s="115"/>
      <c r="X111" s="115"/>
      <c r="Y111" s="115"/>
      <c r="Z111" s="115"/>
      <c r="AA111" s="115"/>
      <c r="AB111" s="115"/>
      <c r="AC111" s="115"/>
      <c r="AD111" s="110"/>
      <c r="AE111" s="110"/>
      <c r="AF111" s="111">
        <f>IF(AD111=1,3,0)</f>
        <v>0</v>
      </c>
      <c r="AG111" s="111"/>
      <c r="AO111" s="115" t="s">
        <v>476</v>
      </c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28"/>
      <c r="BA111" s="128"/>
      <c r="BB111" s="127">
        <f>IF(AZ111=1,3,0)</f>
        <v>0</v>
      </c>
      <c r="BC111" s="127"/>
    </row>
    <row r="112" spans="2:55" s="1" customFormat="1" ht="14.25">
      <c r="B112" s="126" t="s">
        <v>488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10"/>
      <c r="Q112" s="110"/>
      <c r="R112" s="111">
        <f>P112*2</f>
        <v>0</v>
      </c>
      <c r="S112" s="111"/>
      <c r="T112" s="27"/>
      <c r="U112" s="115" t="s">
        <v>513</v>
      </c>
      <c r="V112" s="115"/>
      <c r="W112" s="115"/>
      <c r="X112" s="115"/>
      <c r="Y112" s="115"/>
      <c r="Z112" s="115"/>
      <c r="AA112" s="115"/>
      <c r="AB112" s="115"/>
      <c r="AC112" s="115"/>
      <c r="AD112" s="110"/>
      <c r="AE112" s="110"/>
      <c r="AF112" s="111">
        <f>IF(AD112=1,2,0)</f>
        <v>0</v>
      </c>
      <c r="AG112" s="111"/>
      <c r="AO112" s="111" t="s">
        <v>477</v>
      </c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28"/>
      <c r="BA112" s="128"/>
      <c r="BB112" s="127">
        <f>IF(AZ112=1,4,0)</f>
        <v>0</v>
      </c>
      <c r="BC112" s="127"/>
    </row>
    <row r="113" spans="2:55" s="1" customFormat="1" ht="14.25">
      <c r="B113" s="124" t="s">
        <v>489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97"/>
      <c r="Q113" s="97"/>
      <c r="R113" s="98">
        <f>P113*1</f>
        <v>0</v>
      </c>
      <c r="S113" s="98"/>
      <c r="T113" s="27"/>
      <c r="U113" s="113" t="s">
        <v>514</v>
      </c>
      <c r="V113" s="113"/>
      <c r="W113" s="113"/>
      <c r="X113" s="113"/>
      <c r="Y113" s="113"/>
      <c r="Z113" s="113"/>
      <c r="AA113" s="113"/>
      <c r="AB113" s="113"/>
      <c r="AC113" s="113"/>
      <c r="AD113" s="97"/>
      <c r="AE113" s="97"/>
      <c r="AF113" s="98">
        <f>IF(AD113=1,1,0)</f>
        <v>0</v>
      </c>
      <c r="AG113" s="98"/>
      <c r="AO113" s="113" t="s">
        <v>478</v>
      </c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25">
        <v>1</v>
      </c>
      <c r="BA113" s="125"/>
      <c r="BB113" s="123">
        <f>IF(AZ113=1,5,0)</f>
        <v>5</v>
      </c>
      <c r="BC113" s="123"/>
    </row>
    <row r="114" spans="2:55" s="1" customFormat="1" ht="14.25">
      <c r="B114" s="132" t="s">
        <v>490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00">
        <v>1</v>
      </c>
      <c r="Q114" s="100"/>
      <c r="R114" s="133">
        <f>IF(P114=1,5,0)</f>
        <v>5</v>
      </c>
      <c r="S114" s="134"/>
      <c r="U114" s="119" t="s">
        <v>515</v>
      </c>
      <c r="V114" s="119"/>
      <c r="W114" s="119"/>
      <c r="X114" s="119"/>
      <c r="Y114" s="119"/>
      <c r="Z114" s="119"/>
      <c r="AA114" s="119"/>
      <c r="AB114" s="119"/>
      <c r="AC114" s="119"/>
      <c r="AD114" s="100">
        <v>1</v>
      </c>
      <c r="AE114" s="100"/>
      <c r="AF114" s="135">
        <f>AD114*6</f>
        <v>6</v>
      </c>
      <c r="AG114" s="135"/>
      <c r="AO114" s="119" t="s">
        <v>479</v>
      </c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29">
        <v>5</v>
      </c>
      <c r="BA114" s="129"/>
      <c r="BB114" s="130">
        <f>AZ114</f>
        <v>5</v>
      </c>
      <c r="BC114" s="130"/>
    </row>
    <row r="115" spans="2:60" s="1" customFormat="1" ht="14.25">
      <c r="B115" s="126" t="s">
        <v>471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10"/>
      <c r="Q115" s="110"/>
      <c r="R115" s="111">
        <f>IF(P115=1,4,0)</f>
        <v>0</v>
      </c>
      <c r="S115" s="111"/>
      <c r="U115" s="115" t="s">
        <v>516</v>
      </c>
      <c r="V115" s="115"/>
      <c r="W115" s="115"/>
      <c r="X115" s="115"/>
      <c r="Y115" s="115"/>
      <c r="Z115" s="115"/>
      <c r="AA115" s="115"/>
      <c r="AB115" s="115"/>
      <c r="AC115" s="115"/>
      <c r="AD115" s="110"/>
      <c r="AE115" s="110"/>
      <c r="AF115" s="118">
        <f>AD115*5.4</f>
        <v>0</v>
      </c>
      <c r="AG115" s="118"/>
      <c r="AO115" s="115" t="s">
        <v>480</v>
      </c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28">
        <v>1</v>
      </c>
      <c r="BA115" s="128"/>
      <c r="BB115" s="127">
        <f>SUM(BD115:BH115)</f>
        <v>5</v>
      </c>
      <c r="BC115" s="127"/>
      <c r="BD115" s="1">
        <f>IF(AZ115=1,5,0)</f>
        <v>5</v>
      </c>
      <c r="BE115" s="1">
        <f>IF(AZ115=2,4,0)</f>
        <v>0</v>
      </c>
      <c r="BF115" s="1">
        <f>IF(AZ115=3,3,0)</f>
        <v>0</v>
      </c>
      <c r="BG115" s="1">
        <f>IF(AZ115=4,2,0)</f>
        <v>0</v>
      </c>
      <c r="BH115" s="1">
        <f>IF(AZ115=5,1,0)</f>
        <v>0</v>
      </c>
    </row>
    <row r="116" spans="2:55" s="1" customFormat="1" ht="14.25">
      <c r="B116" s="126" t="s">
        <v>491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10"/>
      <c r="Q116" s="110"/>
      <c r="R116" s="111">
        <f>IF(P116=1,3,0)</f>
        <v>0</v>
      </c>
      <c r="S116" s="111"/>
      <c r="U116" s="115" t="s">
        <v>517</v>
      </c>
      <c r="V116" s="115"/>
      <c r="W116" s="115"/>
      <c r="X116" s="115"/>
      <c r="Y116" s="115"/>
      <c r="Z116" s="115"/>
      <c r="AA116" s="115"/>
      <c r="AB116" s="115"/>
      <c r="AC116" s="115"/>
      <c r="AD116" s="110"/>
      <c r="AE116" s="110"/>
      <c r="AF116" s="118">
        <f>AD116*4.2</f>
        <v>0</v>
      </c>
      <c r="AG116" s="118"/>
      <c r="AO116" s="115" t="s">
        <v>481</v>
      </c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28">
        <v>5</v>
      </c>
      <c r="BA116" s="128"/>
      <c r="BB116" s="127">
        <f>AZ116</f>
        <v>5</v>
      </c>
      <c r="BC116" s="127"/>
    </row>
    <row r="117" spans="2:60" s="1" customFormat="1" ht="14.25">
      <c r="B117" s="126" t="s">
        <v>492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10"/>
      <c r="Q117" s="110"/>
      <c r="R117" s="111">
        <f>IF(P117=1,2,0)</f>
        <v>0</v>
      </c>
      <c r="S117" s="111"/>
      <c r="U117" s="115" t="s">
        <v>518</v>
      </c>
      <c r="V117" s="115"/>
      <c r="W117" s="115"/>
      <c r="X117" s="115"/>
      <c r="Y117" s="115"/>
      <c r="Z117" s="115"/>
      <c r="AA117" s="115"/>
      <c r="AB117" s="115"/>
      <c r="AC117" s="115"/>
      <c r="AD117" s="110"/>
      <c r="AE117" s="110"/>
      <c r="AF117" s="118">
        <f>AD117*3.1</f>
        <v>0</v>
      </c>
      <c r="AG117" s="118"/>
      <c r="AO117" s="113" t="s">
        <v>482</v>
      </c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25">
        <v>1</v>
      </c>
      <c r="BA117" s="125"/>
      <c r="BB117" s="123">
        <f>SUM(BD117:BH117)</f>
        <v>5</v>
      </c>
      <c r="BC117" s="123"/>
      <c r="BD117" s="1">
        <f>IF(AZ117=1,5,0)</f>
        <v>5</v>
      </c>
      <c r="BE117" s="1">
        <f>IF(AZ117=2,4,0)</f>
        <v>0</v>
      </c>
      <c r="BF117" s="1">
        <f>IF(AZ117=3,3,0)</f>
        <v>0</v>
      </c>
      <c r="BG117" s="1">
        <f>IF(AZ117=4,2,0)</f>
        <v>0</v>
      </c>
      <c r="BH117" s="1">
        <f>IF(AZ117=5,1,0)</f>
        <v>0</v>
      </c>
    </row>
    <row r="118" spans="2:33" s="1" customFormat="1" ht="14.25">
      <c r="B118" s="124" t="s">
        <v>493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97"/>
      <c r="Q118" s="97"/>
      <c r="R118" s="98">
        <f>IF(P118=1,1,0)</f>
        <v>0</v>
      </c>
      <c r="S118" s="98"/>
      <c r="U118" s="115" t="s">
        <v>519</v>
      </c>
      <c r="V118" s="115"/>
      <c r="W118" s="115"/>
      <c r="X118" s="115"/>
      <c r="Y118" s="115"/>
      <c r="Z118" s="115"/>
      <c r="AA118" s="115"/>
      <c r="AB118" s="115"/>
      <c r="AC118" s="115"/>
      <c r="AD118" s="110"/>
      <c r="AE118" s="110"/>
      <c r="AF118" s="118">
        <f>AD118*2.2</f>
        <v>0</v>
      </c>
      <c r="AG118" s="118"/>
    </row>
    <row r="119" spans="2:33" s="1" customFormat="1" ht="14.25">
      <c r="B119" s="99" t="s">
        <v>494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0">
        <v>3</v>
      </c>
      <c r="Q119" s="100"/>
      <c r="R119" s="99">
        <f aca="true" t="shared" si="0" ref="R119:R135">P119</f>
        <v>3</v>
      </c>
      <c r="S119" s="99"/>
      <c r="U119" s="113" t="s">
        <v>473</v>
      </c>
      <c r="V119" s="113"/>
      <c r="W119" s="113"/>
      <c r="X119" s="113"/>
      <c r="Y119" s="113"/>
      <c r="Z119" s="113"/>
      <c r="AA119" s="113"/>
      <c r="AB119" s="113"/>
      <c r="AC119" s="113"/>
      <c r="AD119" s="97"/>
      <c r="AE119" s="97"/>
      <c r="AF119" s="121">
        <f>AD119*1</f>
        <v>0</v>
      </c>
      <c r="AG119" s="121"/>
    </row>
    <row r="120" spans="2:56" s="1" customFormat="1" ht="14.25">
      <c r="B120" s="111" t="s">
        <v>495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0">
        <v>3</v>
      </c>
      <c r="Q120" s="110"/>
      <c r="R120" s="111">
        <f t="shared" si="0"/>
        <v>3</v>
      </c>
      <c r="S120" s="111"/>
      <c r="U120" s="119" t="s">
        <v>520</v>
      </c>
      <c r="V120" s="119"/>
      <c r="W120" s="119"/>
      <c r="X120" s="119"/>
      <c r="Y120" s="119"/>
      <c r="Z120" s="119"/>
      <c r="AA120" s="119"/>
      <c r="AB120" s="119"/>
      <c r="AC120" s="119"/>
      <c r="AD120" s="100">
        <v>1</v>
      </c>
      <c r="AE120" s="100"/>
      <c r="AF120" s="122">
        <f>AH120+AI120</f>
        <v>6</v>
      </c>
      <c r="AG120" s="122"/>
      <c r="AH120" s="1">
        <f>IF(AND(SUM(AD115:AD119)=1,AD120=1),5,0)</f>
        <v>0</v>
      </c>
      <c r="AI120" s="1">
        <f>IF(OR(AND(SUM(AD115:AD119)=0,AD120=1),AND(AD114=1,AD120=1)),6,0)</f>
        <v>6</v>
      </c>
      <c r="AO120" s="119" t="s">
        <v>534</v>
      </c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99">
        <f>SUM(P119:P128)</f>
        <v>30</v>
      </c>
      <c r="BA120" s="99"/>
      <c r="BB120" s="120">
        <f>100*((AZ120-10)/20)</f>
        <v>100</v>
      </c>
      <c r="BC120" s="120"/>
      <c r="BD120" s="120"/>
    </row>
    <row r="121" spans="2:56" s="1" customFormat="1" ht="14.25">
      <c r="B121" s="111" t="s">
        <v>496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0">
        <v>3</v>
      </c>
      <c r="Q121" s="110"/>
      <c r="R121" s="111">
        <f t="shared" si="0"/>
        <v>3</v>
      </c>
      <c r="S121" s="111"/>
      <c r="U121" s="115" t="s">
        <v>521</v>
      </c>
      <c r="V121" s="115"/>
      <c r="W121" s="115"/>
      <c r="X121" s="115"/>
      <c r="Y121" s="115"/>
      <c r="Z121" s="115"/>
      <c r="AA121" s="115"/>
      <c r="AB121" s="115"/>
      <c r="AC121" s="115"/>
      <c r="AD121" s="110"/>
      <c r="AE121" s="110"/>
      <c r="AF121" s="117">
        <f>AH121+AI121</f>
        <v>0</v>
      </c>
      <c r="AG121" s="117"/>
      <c r="AH121" s="1">
        <f>IF(AND(SUM($AD$114:$AD$119)=1,$AD$121=1),4,0)</f>
        <v>0</v>
      </c>
      <c r="AI121" s="1">
        <f>IF(AND(SUM($AD$114:$AD$119)=0,$AD121=1),4.75,0)</f>
        <v>0</v>
      </c>
      <c r="AO121" s="115" t="s">
        <v>535</v>
      </c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1">
        <f>SUM(P129:P132)</f>
        <v>8</v>
      </c>
      <c r="BA121" s="111"/>
      <c r="BB121" s="114">
        <f>100*((AZ121-4)/4)</f>
        <v>100</v>
      </c>
      <c r="BC121" s="114"/>
      <c r="BD121" s="114"/>
    </row>
    <row r="122" spans="2:56" s="1" customFormat="1" ht="14.25">
      <c r="B122" s="111" t="s">
        <v>497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0">
        <v>3</v>
      </c>
      <c r="Q122" s="110"/>
      <c r="R122" s="111">
        <f t="shared" si="0"/>
        <v>3</v>
      </c>
      <c r="S122" s="111"/>
      <c r="U122" s="115" t="s">
        <v>522</v>
      </c>
      <c r="V122" s="115"/>
      <c r="W122" s="115"/>
      <c r="X122" s="115"/>
      <c r="Y122" s="115"/>
      <c r="Z122" s="115"/>
      <c r="AA122" s="115"/>
      <c r="AB122" s="115"/>
      <c r="AC122" s="115"/>
      <c r="AD122" s="110"/>
      <c r="AE122" s="110"/>
      <c r="AF122" s="117">
        <f>AH122+AI122</f>
        <v>0</v>
      </c>
      <c r="AG122" s="117"/>
      <c r="AH122" s="1">
        <f>IF(AND(SUM($AD$114:$AD$119)=1,AD122=1),3,0)</f>
        <v>0</v>
      </c>
      <c r="AI122" s="1">
        <f>IF(AND(SUM($AD$114:$AD$119)=0,$AD122=1),3.5,0)</f>
        <v>0</v>
      </c>
      <c r="AO122" s="115" t="s">
        <v>536</v>
      </c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8">
        <f>SUM(AF114:AF124)</f>
        <v>12</v>
      </c>
      <c r="BA122" s="118"/>
      <c r="BB122" s="114">
        <f>100*((AZ122-2)/10)</f>
        <v>100</v>
      </c>
      <c r="BC122" s="114"/>
      <c r="BD122" s="114"/>
    </row>
    <row r="123" spans="2:56" s="1" customFormat="1" ht="14.25">
      <c r="B123" s="111" t="s">
        <v>498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>
        <v>3</v>
      </c>
      <c r="Q123" s="110"/>
      <c r="R123" s="111">
        <f t="shared" si="0"/>
        <v>3</v>
      </c>
      <c r="S123" s="111"/>
      <c r="U123" s="115" t="s">
        <v>523</v>
      </c>
      <c r="V123" s="115"/>
      <c r="W123" s="115"/>
      <c r="X123" s="115"/>
      <c r="Y123" s="115"/>
      <c r="Z123" s="115"/>
      <c r="AA123" s="115"/>
      <c r="AB123" s="115"/>
      <c r="AC123" s="115"/>
      <c r="AD123" s="110"/>
      <c r="AE123" s="110"/>
      <c r="AF123" s="117">
        <f>AH123+AI123</f>
        <v>0</v>
      </c>
      <c r="AG123" s="117"/>
      <c r="AH123" s="1">
        <f>IF(AND(SUM($AD$114:$AD$119)=1,AD123=1),2,0)</f>
        <v>0</v>
      </c>
      <c r="AI123" s="1">
        <f>IF(AND(SUM($AD$114:$AD$119)=0,$AD123=1),2.25,0)</f>
        <v>0</v>
      </c>
      <c r="AO123" s="115" t="s">
        <v>537</v>
      </c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1">
        <f>R109+R110+R111+R112+R113+BB114+BB115+BB116+BB117</f>
        <v>25</v>
      </c>
      <c r="BA123" s="111"/>
      <c r="BB123" s="114">
        <f>100*((AZ123-5)/20)</f>
        <v>100</v>
      </c>
      <c r="BC123" s="114"/>
      <c r="BD123" s="114"/>
    </row>
    <row r="124" spans="2:56" s="1" customFormat="1" ht="14.25">
      <c r="B124" s="111" t="s">
        <v>499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0">
        <v>3</v>
      </c>
      <c r="Q124" s="110"/>
      <c r="R124" s="111">
        <f t="shared" si="0"/>
        <v>3</v>
      </c>
      <c r="S124" s="111"/>
      <c r="U124" s="113" t="s">
        <v>524</v>
      </c>
      <c r="V124" s="113"/>
      <c r="W124" s="113"/>
      <c r="X124" s="113"/>
      <c r="Y124" s="113"/>
      <c r="Z124" s="113"/>
      <c r="AA124" s="113"/>
      <c r="AB124" s="113"/>
      <c r="AC124" s="113"/>
      <c r="AD124" s="97"/>
      <c r="AE124" s="97"/>
      <c r="AF124" s="116">
        <f>AH124+AI124</f>
        <v>0</v>
      </c>
      <c r="AG124" s="116"/>
      <c r="AH124" s="1">
        <f>IF(AND(SUM($AD$114:$AD$119)=1,AD124=1),1,0)</f>
        <v>0</v>
      </c>
      <c r="AI124" s="1">
        <f>IF(AND(SUM($AD$114:$AD$119)=0,$AD124=1),1,0)</f>
        <v>0</v>
      </c>
      <c r="AO124" s="115" t="s">
        <v>538</v>
      </c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1">
        <f>AF125+AF129+AF131+AF133</f>
        <v>24</v>
      </c>
      <c r="BA124" s="111"/>
      <c r="BB124" s="114">
        <f>100*((AZ124-4)/20)</f>
        <v>100</v>
      </c>
      <c r="BC124" s="114"/>
      <c r="BD124" s="114"/>
    </row>
    <row r="125" spans="2:56" s="1" customFormat="1" ht="14.25">
      <c r="B125" s="111" t="s">
        <v>500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0">
        <v>3</v>
      </c>
      <c r="Q125" s="110"/>
      <c r="R125" s="111">
        <f t="shared" si="0"/>
        <v>3</v>
      </c>
      <c r="S125" s="111"/>
      <c r="U125" s="99" t="s">
        <v>525</v>
      </c>
      <c r="V125" s="99"/>
      <c r="W125" s="99"/>
      <c r="X125" s="99"/>
      <c r="Y125" s="99"/>
      <c r="Z125" s="99"/>
      <c r="AA125" s="99"/>
      <c r="AB125" s="99"/>
      <c r="AC125" s="99"/>
      <c r="AD125" s="100">
        <v>1</v>
      </c>
      <c r="AE125" s="100"/>
      <c r="AF125" s="111">
        <f>SUM(AH125:AM125)</f>
        <v>6</v>
      </c>
      <c r="AG125" s="111"/>
      <c r="AH125" s="1">
        <f>IF($AD125=1,6,0)</f>
        <v>6</v>
      </c>
      <c r="AI125" s="1">
        <f>IF($AD125=2,5,0)</f>
        <v>0</v>
      </c>
      <c r="AJ125" s="1">
        <f>IF($AD125=3,4,0)</f>
        <v>0</v>
      </c>
      <c r="AK125" s="1">
        <f>IF($AD125=4,3,0)</f>
        <v>0</v>
      </c>
      <c r="AL125" s="1">
        <f>IF($AD125=5,2,0)</f>
        <v>0</v>
      </c>
      <c r="AM125" s="1">
        <f>IF($AD125=6,1,0)</f>
        <v>0</v>
      </c>
      <c r="AO125" s="115" t="s">
        <v>539</v>
      </c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1">
        <f>AF109+AF110+AF111+AF112+AF113+BB109+BB110+BB111+BB112+BB113</f>
        <v>10</v>
      </c>
      <c r="BA125" s="111"/>
      <c r="BB125" s="114">
        <f>100*((AZ125-2)/8)</f>
        <v>100</v>
      </c>
      <c r="BC125" s="114"/>
      <c r="BD125" s="114"/>
    </row>
    <row r="126" spans="2:56" s="1" customFormat="1" ht="14.25">
      <c r="B126" s="111" t="s">
        <v>501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0">
        <v>3</v>
      </c>
      <c r="Q126" s="110"/>
      <c r="R126" s="111">
        <f t="shared" si="0"/>
        <v>3</v>
      </c>
      <c r="S126" s="111"/>
      <c r="U126" s="111" t="s">
        <v>527</v>
      </c>
      <c r="V126" s="111"/>
      <c r="W126" s="111"/>
      <c r="X126" s="111"/>
      <c r="Y126" s="111"/>
      <c r="Z126" s="111"/>
      <c r="AA126" s="111"/>
      <c r="AB126" s="111"/>
      <c r="AC126" s="111"/>
      <c r="AD126" s="110">
        <v>6</v>
      </c>
      <c r="AE126" s="110"/>
      <c r="AF126" s="111">
        <f>AD126</f>
        <v>6</v>
      </c>
      <c r="AG126" s="111"/>
      <c r="AO126" s="115" t="s">
        <v>540</v>
      </c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1">
        <f>P133+P134+P135</f>
        <v>6</v>
      </c>
      <c r="BA126" s="111"/>
      <c r="BB126" s="114">
        <f>100*((AZ126-3)/3)</f>
        <v>100</v>
      </c>
      <c r="BC126" s="114"/>
      <c r="BD126" s="114"/>
    </row>
    <row r="127" spans="2:56" s="1" customFormat="1" ht="14.25">
      <c r="B127" s="111" t="s">
        <v>502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0">
        <v>3</v>
      </c>
      <c r="Q127" s="110"/>
      <c r="R127" s="111">
        <f t="shared" si="0"/>
        <v>3</v>
      </c>
      <c r="S127" s="111"/>
      <c r="U127" s="111" t="s">
        <v>528</v>
      </c>
      <c r="V127" s="111"/>
      <c r="W127" s="111"/>
      <c r="X127" s="111"/>
      <c r="Y127" s="111"/>
      <c r="Z127" s="111"/>
      <c r="AA127" s="111"/>
      <c r="AB127" s="111"/>
      <c r="AC127" s="111"/>
      <c r="AD127" s="110">
        <v>6</v>
      </c>
      <c r="AE127" s="110"/>
      <c r="AF127" s="111">
        <f>AD127</f>
        <v>6</v>
      </c>
      <c r="AG127" s="111"/>
      <c r="AO127" s="115" t="s">
        <v>541</v>
      </c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1">
        <f>AF126+AF127+AF128+AF130+AF132</f>
        <v>30</v>
      </c>
      <c r="BA127" s="111"/>
      <c r="BB127" s="114">
        <f>100*((AZ127-5)/25)</f>
        <v>100</v>
      </c>
      <c r="BC127" s="114"/>
      <c r="BD127" s="114"/>
    </row>
    <row r="128" spans="2:56" s="1" customFormat="1" ht="14.25">
      <c r="B128" s="98" t="s">
        <v>503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7">
        <v>3</v>
      </c>
      <c r="Q128" s="97"/>
      <c r="R128" s="98">
        <f t="shared" si="0"/>
        <v>3</v>
      </c>
      <c r="S128" s="98"/>
      <c r="U128" s="111" t="s">
        <v>526</v>
      </c>
      <c r="V128" s="111"/>
      <c r="W128" s="111"/>
      <c r="X128" s="111"/>
      <c r="Y128" s="111"/>
      <c r="Z128" s="111"/>
      <c r="AA128" s="111"/>
      <c r="AB128" s="111"/>
      <c r="AC128" s="111"/>
      <c r="AD128" s="110">
        <v>1</v>
      </c>
      <c r="AE128" s="110"/>
      <c r="AF128" s="111">
        <f>SUM(AH128:AM128)</f>
        <v>6</v>
      </c>
      <c r="AG128" s="111"/>
      <c r="AH128" s="1">
        <f>IF($AD128=1,6,0)</f>
        <v>6</v>
      </c>
      <c r="AI128" s="1">
        <f>IF($AD128=2,5,0)</f>
        <v>0</v>
      </c>
      <c r="AJ128" s="1">
        <f>IF($AD128=3,4,0)</f>
        <v>0</v>
      </c>
      <c r="AK128" s="1">
        <f>IF($AD128=4,3,0)</f>
        <v>0</v>
      </c>
      <c r="AL128" s="1">
        <f>IF($AD128=5,2,0)</f>
        <v>0</v>
      </c>
      <c r="AM128" s="1">
        <f>IF($AD128=6,1,0)</f>
        <v>0</v>
      </c>
      <c r="AO128" s="113" t="s">
        <v>542</v>
      </c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98">
        <f>SUM(R114:R118)</f>
        <v>5</v>
      </c>
      <c r="BA128" s="98"/>
      <c r="BB128" s="112">
        <f>100*((AZ128-1)/4)</f>
        <v>100</v>
      </c>
      <c r="BC128" s="112"/>
      <c r="BD128" s="112"/>
    </row>
    <row r="129" spans="2:39" ht="14.25">
      <c r="B129" s="99" t="s">
        <v>504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00">
        <v>2</v>
      </c>
      <c r="Q129" s="100"/>
      <c r="R129" s="99">
        <f t="shared" si="0"/>
        <v>2</v>
      </c>
      <c r="S129" s="99"/>
      <c r="U129" s="111" t="s">
        <v>529</v>
      </c>
      <c r="V129" s="111"/>
      <c r="W129" s="111"/>
      <c r="X129" s="111"/>
      <c r="Y129" s="111"/>
      <c r="Z129" s="111"/>
      <c r="AA129" s="111"/>
      <c r="AB129" s="111"/>
      <c r="AC129" s="111"/>
      <c r="AD129" s="110">
        <v>1</v>
      </c>
      <c r="AE129" s="110"/>
      <c r="AF129" s="111">
        <f>SUM(AH129:AM129)</f>
        <v>6</v>
      </c>
      <c r="AG129" s="111"/>
      <c r="AH129" s="1">
        <f>IF($AD129=1,6,0)</f>
        <v>6</v>
      </c>
      <c r="AI129" s="1">
        <f>IF($AD129=2,5,0)</f>
        <v>0</v>
      </c>
      <c r="AJ129" s="1">
        <f>IF($AD129=3,4,0)</f>
        <v>0</v>
      </c>
      <c r="AK129" s="1">
        <f>IF($AD129=4,3,0)</f>
        <v>0</v>
      </c>
      <c r="AL129" s="1">
        <f>IF($AD129=5,2,0)</f>
        <v>0</v>
      </c>
      <c r="AM129" s="1">
        <f>IF($AD129=6,1,0)</f>
        <v>0</v>
      </c>
    </row>
    <row r="130" spans="2:33" ht="14.25">
      <c r="B130" s="111" t="s">
        <v>508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0">
        <v>2</v>
      </c>
      <c r="Q130" s="110"/>
      <c r="R130" s="111">
        <f t="shared" si="0"/>
        <v>2</v>
      </c>
      <c r="S130" s="111"/>
      <c r="U130" s="111" t="s">
        <v>530</v>
      </c>
      <c r="V130" s="111"/>
      <c r="W130" s="111"/>
      <c r="X130" s="111"/>
      <c r="Y130" s="111"/>
      <c r="Z130" s="111"/>
      <c r="AA130" s="111"/>
      <c r="AB130" s="111"/>
      <c r="AC130" s="111"/>
      <c r="AD130" s="110">
        <v>6</v>
      </c>
      <c r="AE130" s="110"/>
      <c r="AF130" s="111">
        <f>AD130</f>
        <v>6</v>
      </c>
      <c r="AG130" s="111"/>
    </row>
    <row r="131" spans="2:33" ht="14.25" customHeight="1">
      <c r="B131" s="111" t="s">
        <v>509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0">
        <v>2</v>
      </c>
      <c r="Q131" s="110"/>
      <c r="R131" s="111">
        <f t="shared" si="0"/>
        <v>2</v>
      </c>
      <c r="S131" s="111"/>
      <c r="U131" s="111" t="s">
        <v>531</v>
      </c>
      <c r="V131" s="111"/>
      <c r="W131" s="111"/>
      <c r="X131" s="111"/>
      <c r="Y131" s="111"/>
      <c r="Z131" s="111"/>
      <c r="AA131" s="111"/>
      <c r="AB131" s="111"/>
      <c r="AC131" s="111"/>
      <c r="AD131" s="110">
        <v>6</v>
      </c>
      <c r="AE131" s="110"/>
      <c r="AF131" s="111">
        <f>AD131</f>
        <v>6</v>
      </c>
      <c r="AG131" s="111"/>
    </row>
    <row r="132" spans="2:36" ht="14.25">
      <c r="B132" s="98" t="s">
        <v>510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7">
        <v>2</v>
      </c>
      <c r="Q132" s="97"/>
      <c r="R132" s="98">
        <f t="shared" si="0"/>
        <v>2</v>
      </c>
      <c r="S132" s="98"/>
      <c r="U132" s="111" t="s">
        <v>532</v>
      </c>
      <c r="V132" s="111"/>
      <c r="W132" s="111"/>
      <c r="X132" s="111"/>
      <c r="Y132" s="111"/>
      <c r="Z132" s="111"/>
      <c r="AA132" s="111"/>
      <c r="AB132" s="111"/>
      <c r="AC132" s="111"/>
      <c r="AD132" s="110">
        <v>1</v>
      </c>
      <c r="AE132" s="110"/>
      <c r="AF132" s="111">
        <f>SUM(AH132:AM132)</f>
        <v>6</v>
      </c>
      <c r="AG132" s="111"/>
      <c r="AH132" s="1">
        <f>IF($AD132=1,6,0)</f>
        <v>6</v>
      </c>
      <c r="AI132" s="1">
        <f>IF($AD132=2,5,0)</f>
        <v>0</v>
      </c>
      <c r="AJ132" s="1">
        <f>IF($AD132=3,4,0)</f>
        <v>0</v>
      </c>
    </row>
    <row r="133" spans="2:33" ht="14.25">
      <c r="B133" s="99" t="s">
        <v>505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0">
        <v>2</v>
      </c>
      <c r="Q133" s="100"/>
      <c r="R133" s="99">
        <f t="shared" si="0"/>
        <v>2</v>
      </c>
      <c r="S133" s="99"/>
      <c r="U133" s="98" t="s">
        <v>533</v>
      </c>
      <c r="V133" s="98"/>
      <c r="W133" s="98"/>
      <c r="X133" s="98"/>
      <c r="Y133" s="98"/>
      <c r="Z133" s="98"/>
      <c r="AA133" s="98"/>
      <c r="AB133" s="98"/>
      <c r="AC133" s="98"/>
      <c r="AD133" s="97">
        <v>6</v>
      </c>
      <c r="AE133" s="97"/>
      <c r="AF133" s="98">
        <f>AD133</f>
        <v>6</v>
      </c>
      <c r="AG133" s="98"/>
    </row>
    <row r="134" spans="2:19" ht="14.25">
      <c r="B134" s="111" t="s">
        <v>506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0">
        <v>2</v>
      </c>
      <c r="Q134" s="110"/>
      <c r="R134" s="111">
        <f t="shared" si="0"/>
        <v>2</v>
      </c>
      <c r="S134" s="111"/>
    </row>
    <row r="135" spans="2:19" ht="14.25">
      <c r="B135" s="98" t="s">
        <v>507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7">
        <v>2</v>
      </c>
      <c r="Q135" s="97"/>
      <c r="R135" s="98">
        <f t="shared" si="0"/>
        <v>2</v>
      </c>
      <c r="S135" s="98"/>
    </row>
    <row r="136" ht="14.25" customHeight="1"/>
    <row r="137" spans="2:25" ht="14.25" customHeight="1">
      <c r="B137" s="107" t="s">
        <v>544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9"/>
      <c r="X137" s="28"/>
      <c r="Y137" s="28"/>
    </row>
    <row r="138" spans="2:52" ht="14.25" customHeight="1">
      <c r="B138" s="101" t="s">
        <v>549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3"/>
      <c r="X138" s="28"/>
      <c r="Y138" s="28"/>
      <c r="Z138" s="96" t="s">
        <v>548</v>
      </c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42"/>
      <c r="AZ138" s="42"/>
    </row>
    <row r="139" spans="2:25" ht="14.25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3"/>
      <c r="X139" s="28"/>
      <c r="Y139" s="28"/>
    </row>
    <row r="140" spans="2:25" ht="14.25">
      <c r="B140" s="93" t="s">
        <v>543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5"/>
      <c r="X140" s="28"/>
      <c r="Y140" s="28"/>
    </row>
    <row r="141" spans="2:43" ht="14.25">
      <c r="B141" s="101" t="s">
        <v>545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5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2:43" ht="14.2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5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2:43" ht="14.25">
      <c r="B143" s="101" t="s">
        <v>547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3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2:43" ht="14.2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3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2:43" ht="14.25">
      <c r="B145" s="101" t="s">
        <v>546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3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2:43" ht="14.2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6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</sheetData>
  <sheetProtection/>
  <mergeCells count="723">
    <mergeCell ref="J97:U97"/>
    <mergeCell ref="V97:Z97"/>
    <mergeCell ref="AF88:AQ88"/>
    <mergeCell ref="AR88:AT88"/>
    <mergeCell ref="J95:U95"/>
    <mergeCell ref="V95:Z95"/>
    <mergeCell ref="J96:U96"/>
    <mergeCell ref="V96:Z96"/>
    <mergeCell ref="V90:Z90"/>
    <mergeCell ref="J88:Z88"/>
    <mergeCell ref="AU88:AW88"/>
    <mergeCell ref="J94:U94"/>
    <mergeCell ref="V94:Z94"/>
    <mergeCell ref="J93:U93"/>
    <mergeCell ref="V93:Z93"/>
    <mergeCell ref="J92:U92"/>
    <mergeCell ref="V92:Z92"/>
    <mergeCell ref="J91:U91"/>
    <mergeCell ref="V91:Z91"/>
    <mergeCell ref="J90:U90"/>
    <mergeCell ref="J89:U89"/>
    <mergeCell ref="V89:Z89"/>
    <mergeCell ref="BB70:BE70"/>
    <mergeCell ref="AP71:BA71"/>
    <mergeCell ref="BB71:BE71"/>
    <mergeCell ref="R70:AA70"/>
    <mergeCell ref="R71:AA71"/>
    <mergeCell ref="AB70:AE70"/>
    <mergeCell ref="AB71:AE71"/>
    <mergeCell ref="B75:K75"/>
    <mergeCell ref="A1:AT2"/>
    <mergeCell ref="AU1:BF1"/>
    <mergeCell ref="AU2:BF2"/>
    <mergeCell ref="BC74:BE74"/>
    <mergeCell ref="AJ23:AN23"/>
    <mergeCell ref="AO23:AP23"/>
    <mergeCell ref="AU23:BC23"/>
    <mergeCell ref="BD23:BE23"/>
    <mergeCell ref="K23:U23"/>
    <mergeCell ref="V23:W23"/>
    <mergeCell ref="L75:N75"/>
    <mergeCell ref="W75:AF75"/>
    <mergeCell ref="AG75:AI75"/>
    <mergeCell ref="AS75:BB75"/>
    <mergeCell ref="BC75:BE75"/>
    <mergeCell ref="W73:AF73"/>
    <mergeCell ref="AG73:AI73"/>
    <mergeCell ref="AS73:BB73"/>
    <mergeCell ref="W74:AF74"/>
    <mergeCell ref="AG74:AI74"/>
    <mergeCell ref="AS74:BB74"/>
    <mergeCell ref="Y23:AF23"/>
    <mergeCell ref="AG23:AH23"/>
    <mergeCell ref="B74:K74"/>
    <mergeCell ref="L74:N74"/>
    <mergeCell ref="G65:P65"/>
    <mergeCell ref="Q65:T65"/>
    <mergeCell ref="W65:AF65"/>
    <mergeCell ref="AG65:AJ65"/>
    <mergeCell ref="D62:BC62"/>
    <mergeCell ref="G64:P64"/>
    <mergeCell ref="AP68:BA68"/>
    <mergeCell ref="BB68:BE68"/>
    <mergeCell ref="B73:K73"/>
    <mergeCell ref="L73:N73"/>
    <mergeCell ref="BC73:BE73"/>
    <mergeCell ref="B68:K68"/>
    <mergeCell ref="L68:O68"/>
    <mergeCell ref="R68:AA68"/>
    <mergeCell ref="AB68:AE68"/>
    <mergeCell ref="AP70:BA70"/>
    <mergeCell ref="AM65:AY65"/>
    <mergeCell ref="AZ65:BC65"/>
    <mergeCell ref="B67:K67"/>
    <mergeCell ref="L67:O67"/>
    <mergeCell ref="R67:AA67"/>
    <mergeCell ref="AB67:AE67"/>
    <mergeCell ref="AG67:AK67"/>
    <mergeCell ref="AL67:AN67"/>
    <mergeCell ref="AP67:BA67"/>
    <mergeCell ref="BB67:BE67"/>
    <mergeCell ref="AZ64:BC64"/>
    <mergeCell ref="N60:Z60"/>
    <mergeCell ref="AA60:AB60"/>
    <mergeCell ref="AE60:AQ60"/>
    <mergeCell ref="AR60:AS60"/>
    <mergeCell ref="Q64:T64"/>
    <mergeCell ref="W64:AF64"/>
    <mergeCell ref="AG64:AJ64"/>
    <mergeCell ref="AM64:AY64"/>
    <mergeCell ref="AU57:AY57"/>
    <mergeCell ref="AZ57:BD57"/>
    <mergeCell ref="AE58:AL58"/>
    <mergeCell ref="AM58:AN58"/>
    <mergeCell ref="AO58:AQ58"/>
    <mergeCell ref="AR58:AS58"/>
    <mergeCell ref="AT58:AV58"/>
    <mergeCell ref="AW58:AX58"/>
    <mergeCell ref="AY58:BB58"/>
    <mergeCell ref="BC58:BD58"/>
    <mergeCell ref="AU56:AY56"/>
    <mergeCell ref="AZ56:BD56"/>
    <mergeCell ref="C57:J57"/>
    <mergeCell ref="K57:L57"/>
    <mergeCell ref="M57:R57"/>
    <mergeCell ref="S57:W57"/>
    <mergeCell ref="X57:AB57"/>
    <mergeCell ref="AE57:AL57"/>
    <mergeCell ref="AM57:AN57"/>
    <mergeCell ref="AO57:AT57"/>
    <mergeCell ref="X56:AB56"/>
    <mergeCell ref="AE56:AL56"/>
    <mergeCell ref="AM56:AN56"/>
    <mergeCell ref="AO56:AT56"/>
    <mergeCell ref="C56:J56"/>
    <mergeCell ref="K56:L56"/>
    <mergeCell ref="M56:R56"/>
    <mergeCell ref="S56:W56"/>
    <mergeCell ref="AU54:AY55"/>
    <mergeCell ref="AZ54:BD55"/>
    <mergeCell ref="C55:J55"/>
    <mergeCell ref="K55:L55"/>
    <mergeCell ref="AE55:AL55"/>
    <mergeCell ref="AM55:AN55"/>
    <mergeCell ref="X54:AB55"/>
    <mergeCell ref="AE54:AL54"/>
    <mergeCell ref="AM54:AN54"/>
    <mergeCell ref="AO54:AT55"/>
    <mergeCell ref="C54:J54"/>
    <mergeCell ref="K54:L54"/>
    <mergeCell ref="M54:R55"/>
    <mergeCell ref="S54:W55"/>
    <mergeCell ref="A50:BF51"/>
    <mergeCell ref="A52:Q52"/>
    <mergeCell ref="R52:S52"/>
    <mergeCell ref="T52:W52"/>
    <mergeCell ref="X52:AG52"/>
    <mergeCell ref="AH52:AQ52"/>
    <mergeCell ref="AR52:AS52"/>
    <mergeCell ref="AT52:AW52"/>
    <mergeCell ref="AX52:BF52"/>
    <mergeCell ref="AP49:AT49"/>
    <mergeCell ref="AU49:AW49"/>
    <mergeCell ref="AX49:BA49"/>
    <mergeCell ref="BB49:BE49"/>
    <mergeCell ref="O49:S49"/>
    <mergeCell ref="T49:AG49"/>
    <mergeCell ref="AH49:AJ49"/>
    <mergeCell ref="AK49:AO49"/>
    <mergeCell ref="B49:G49"/>
    <mergeCell ref="H49:I49"/>
    <mergeCell ref="J49:K49"/>
    <mergeCell ref="L49:N49"/>
    <mergeCell ref="AP48:AT48"/>
    <mergeCell ref="AU48:AW48"/>
    <mergeCell ref="AX48:BA48"/>
    <mergeCell ref="BB48:BE48"/>
    <mergeCell ref="O48:S48"/>
    <mergeCell ref="T48:AG48"/>
    <mergeCell ref="AH48:AJ48"/>
    <mergeCell ref="AK48:AO48"/>
    <mergeCell ref="B48:G48"/>
    <mergeCell ref="H48:I48"/>
    <mergeCell ref="J48:K48"/>
    <mergeCell ref="L48:N48"/>
    <mergeCell ref="AP47:AT47"/>
    <mergeCell ref="AU47:AW47"/>
    <mergeCell ref="B47:G47"/>
    <mergeCell ref="H47:I47"/>
    <mergeCell ref="J47:K47"/>
    <mergeCell ref="L47:N47"/>
    <mergeCell ref="AX47:BA47"/>
    <mergeCell ref="BB47:BE47"/>
    <mergeCell ref="O47:S47"/>
    <mergeCell ref="T47:AG47"/>
    <mergeCell ref="AH47:AJ47"/>
    <mergeCell ref="AK47:AO47"/>
    <mergeCell ref="AP46:AT46"/>
    <mergeCell ref="AU46:AW46"/>
    <mergeCell ref="AX46:BA46"/>
    <mergeCell ref="BB46:BE46"/>
    <mergeCell ref="O46:S46"/>
    <mergeCell ref="T46:AG46"/>
    <mergeCell ref="AH46:AJ46"/>
    <mergeCell ref="AK46:AO46"/>
    <mergeCell ref="B46:G46"/>
    <mergeCell ref="H46:I46"/>
    <mergeCell ref="J46:K46"/>
    <mergeCell ref="L46:N46"/>
    <mergeCell ref="AP45:AT45"/>
    <mergeCell ref="AU45:AW45"/>
    <mergeCell ref="B45:G45"/>
    <mergeCell ref="H45:I45"/>
    <mergeCell ref="J45:K45"/>
    <mergeCell ref="L45:N45"/>
    <mergeCell ref="AX45:BA45"/>
    <mergeCell ref="BB45:BE45"/>
    <mergeCell ref="O45:S45"/>
    <mergeCell ref="T45:AG45"/>
    <mergeCell ref="AH45:AJ45"/>
    <mergeCell ref="AK45:AO45"/>
    <mergeCell ref="AP44:AT44"/>
    <mergeCell ref="AU44:AW44"/>
    <mergeCell ref="AX44:BA44"/>
    <mergeCell ref="BB44:BE44"/>
    <mergeCell ref="O44:S44"/>
    <mergeCell ref="T44:AG44"/>
    <mergeCell ref="AH44:AJ44"/>
    <mergeCell ref="AK44:AO44"/>
    <mergeCell ref="B44:G44"/>
    <mergeCell ref="H44:I44"/>
    <mergeCell ref="J44:K44"/>
    <mergeCell ref="L44:N44"/>
    <mergeCell ref="AP43:AT43"/>
    <mergeCell ref="AU43:AW43"/>
    <mergeCell ref="B43:G43"/>
    <mergeCell ref="H43:I43"/>
    <mergeCell ref="J43:K43"/>
    <mergeCell ref="L43:N43"/>
    <mergeCell ref="AX43:BA43"/>
    <mergeCell ref="BB43:BE43"/>
    <mergeCell ref="O43:S43"/>
    <mergeCell ref="T43:AG43"/>
    <mergeCell ref="AH43:AJ43"/>
    <mergeCell ref="AK43:AO43"/>
    <mergeCell ref="AP42:AT42"/>
    <mergeCell ref="AU42:AW42"/>
    <mergeCell ref="AX42:BA42"/>
    <mergeCell ref="BB42:BE42"/>
    <mergeCell ref="O42:S42"/>
    <mergeCell ref="T42:AG42"/>
    <mergeCell ref="AH42:AJ42"/>
    <mergeCell ref="AK42:AO42"/>
    <mergeCell ref="B42:G42"/>
    <mergeCell ref="H42:I42"/>
    <mergeCell ref="J42:K42"/>
    <mergeCell ref="L42:N42"/>
    <mergeCell ref="AP41:AT41"/>
    <mergeCell ref="AU41:AW41"/>
    <mergeCell ref="B41:G41"/>
    <mergeCell ref="H41:I41"/>
    <mergeCell ref="J41:K41"/>
    <mergeCell ref="L41:N41"/>
    <mergeCell ref="AX41:BA41"/>
    <mergeCell ref="BB41:BE41"/>
    <mergeCell ref="O41:S41"/>
    <mergeCell ref="T41:AG41"/>
    <mergeCell ref="AH41:AJ41"/>
    <mergeCell ref="AK41:AO41"/>
    <mergeCell ref="AP40:AT40"/>
    <mergeCell ref="AU40:AW40"/>
    <mergeCell ref="AX40:BA40"/>
    <mergeCell ref="BB40:BE40"/>
    <mergeCell ref="O40:S40"/>
    <mergeCell ref="T40:AG40"/>
    <mergeCell ref="AH40:AJ40"/>
    <mergeCell ref="AK40:AO40"/>
    <mergeCell ref="B40:G40"/>
    <mergeCell ref="H40:I40"/>
    <mergeCell ref="J40:K40"/>
    <mergeCell ref="L40:N40"/>
    <mergeCell ref="AP39:AT39"/>
    <mergeCell ref="AU39:AW39"/>
    <mergeCell ref="B39:G39"/>
    <mergeCell ref="H39:I39"/>
    <mergeCell ref="J39:K39"/>
    <mergeCell ref="L39:N39"/>
    <mergeCell ref="AX39:BA39"/>
    <mergeCell ref="BB39:BE39"/>
    <mergeCell ref="O39:S39"/>
    <mergeCell ref="T39:AG39"/>
    <mergeCell ref="AH39:AJ39"/>
    <mergeCell ref="AK39:AO39"/>
    <mergeCell ref="J37:K37"/>
    <mergeCell ref="L37:N37"/>
    <mergeCell ref="AP38:AT38"/>
    <mergeCell ref="AU38:AW38"/>
    <mergeCell ref="AX38:BA38"/>
    <mergeCell ref="BB38:BE38"/>
    <mergeCell ref="O38:S38"/>
    <mergeCell ref="T38:AG38"/>
    <mergeCell ref="AH38:AJ38"/>
    <mergeCell ref="AK38:AO38"/>
    <mergeCell ref="O37:S37"/>
    <mergeCell ref="T37:AG37"/>
    <mergeCell ref="AH37:AJ37"/>
    <mergeCell ref="AK37:AO37"/>
    <mergeCell ref="B38:G38"/>
    <mergeCell ref="H38:I38"/>
    <mergeCell ref="J38:K38"/>
    <mergeCell ref="L38:N38"/>
    <mergeCell ref="B37:G37"/>
    <mergeCell ref="H37:I37"/>
    <mergeCell ref="AK36:AO36"/>
    <mergeCell ref="AP36:AT36"/>
    <mergeCell ref="AU36:AW36"/>
    <mergeCell ref="AX36:BA36"/>
    <mergeCell ref="BB36:BE36"/>
    <mergeCell ref="AX37:BA37"/>
    <mergeCell ref="BB37:BE37"/>
    <mergeCell ref="AP37:AT37"/>
    <mergeCell ref="AU37:AW37"/>
    <mergeCell ref="B35:G36"/>
    <mergeCell ref="H35:I36"/>
    <mergeCell ref="J35:K36"/>
    <mergeCell ref="L35:N36"/>
    <mergeCell ref="B33:C33"/>
    <mergeCell ref="D33:AK33"/>
    <mergeCell ref="O35:S36"/>
    <mergeCell ref="T35:AG36"/>
    <mergeCell ref="AH35:BE35"/>
    <mergeCell ref="AH36:AJ36"/>
    <mergeCell ref="AL33:AT33"/>
    <mergeCell ref="AU33:BD33"/>
    <mergeCell ref="B32:C32"/>
    <mergeCell ref="D32:AK32"/>
    <mergeCell ref="AL32:AT32"/>
    <mergeCell ref="AU32:BD32"/>
    <mergeCell ref="B31:C31"/>
    <mergeCell ref="D31:AK31"/>
    <mergeCell ref="AL31:AT31"/>
    <mergeCell ref="AU31:BD31"/>
    <mergeCell ref="B30:C30"/>
    <mergeCell ref="D30:AK30"/>
    <mergeCell ref="AL30:AT30"/>
    <mergeCell ref="AU30:BD30"/>
    <mergeCell ref="B29:C29"/>
    <mergeCell ref="D29:AK29"/>
    <mergeCell ref="AL29:AT29"/>
    <mergeCell ref="AU29:BD29"/>
    <mergeCell ref="B28:C28"/>
    <mergeCell ref="D28:AK28"/>
    <mergeCell ref="AL28:AT28"/>
    <mergeCell ref="AU28:BD28"/>
    <mergeCell ref="B27:C27"/>
    <mergeCell ref="D27:AK27"/>
    <mergeCell ref="AL27:AT27"/>
    <mergeCell ref="AU27:BD27"/>
    <mergeCell ref="B26:C26"/>
    <mergeCell ref="D26:AK26"/>
    <mergeCell ref="AL26:AT26"/>
    <mergeCell ref="AU26:BD26"/>
    <mergeCell ref="B25:C25"/>
    <mergeCell ref="D25:AK25"/>
    <mergeCell ref="AL25:AT25"/>
    <mergeCell ref="AU25:BD25"/>
    <mergeCell ref="BD22:BE22"/>
    <mergeCell ref="AJ22:AN22"/>
    <mergeCell ref="AO22:AP22"/>
    <mergeCell ref="AR22:BC22"/>
    <mergeCell ref="B22:U22"/>
    <mergeCell ref="V22:W22"/>
    <mergeCell ref="Y22:AF22"/>
    <mergeCell ref="AG22:AH22"/>
    <mergeCell ref="B19:C19"/>
    <mergeCell ref="D19:AX19"/>
    <mergeCell ref="AY19:BD19"/>
    <mergeCell ref="B20:C20"/>
    <mergeCell ref="D20:AX20"/>
    <mergeCell ref="AY20:BD20"/>
    <mergeCell ref="B17:C17"/>
    <mergeCell ref="D17:AX17"/>
    <mergeCell ref="AY17:BD17"/>
    <mergeCell ref="B18:C18"/>
    <mergeCell ref="D18:AX18"/>
    <mergeCell ref="AY18:BD18"/>
    <mergeCell ref="B15:C15"/>
    <mergeCell ref="D15:AX15"/>
    <mergeCell ref="AY15:BD15"/>
    <mergeCell ref="B16:C16"/>
    <mergeCell ref="D16:AX16"/>
    <mergeCell ref="AY16:BD16"/>
    <mergeCell ref="B13:C13"/>
    <mergeCell ref="D13:AX13"/>
    <mergeCell ref="AY13:BD13"/>
    <mergeCell ref="B14:C14"/>
    <mergeCell ref="D14:AX14"/>
    <mergeCell ref="AY14:BD14"/>
    <mergeCell ref="B11:C11"/>
    <mergeCell ref="D11:AX11"/>
    <mergeCell ref="AY11:BD11"/>
    <mergeCell ref="B12:C12"/>
    <mergeCell ref="D12:AX12"/>
    <mergeCell ref="AY12:BD12"/>
    <mergeCell ref="A4:F4"/>
    <mergeCell ref="G4:L4"/>
    <mergeCell ref="M4:AD4"/>
    <mergeCell ref="AE4:AT4"/>
    <mergeCell ref="A8:BC8"/>
    <mergeCell ref="BD8:BF8"/>
    <mergeCell ref="B10:C10"/>
    <mergeCell ref="D10:AX10"/>
    <mergeCell ref="AY10:BD10"/>
    <mergeCell ref="B6:AO6"/>
    <mergeCell ref="AP6:AR6"/>
    <mergeCell ref="AT6:BB6"/>
    <mergeCell ref="BC6:BE6"/>
    <mergeCell ref="BD3:BF3"/>
    <mergeCell ref="BD4:BF4"/>
    <mergeCell ref="AX4:BC4"/>
    <mergeCell ref="A3:F3"/>
    <mergeCell ref="G3:L3"/>
    <mergeCell ref="M3:AD3"/>
    <mergeCell ref="AE3:AT3"/>
    <mergeCell ref="AU3:AW3"/>
    <mergeCell ref="AX3:BC3"/>
    <mergeCell ref="AU4:AW4"/>
    <mergeCell ref="B78:G79"/>
    <mergeCell ref="H78:I79"/>
    <mergeCell ref="J78:K79"/>
    <mergeCell ref="L78:N79"/>
    <mergeCell ref="O78:S79"/>
    <mergeCell ref="T78:AG79"/>
    <mergeCell ref="AH78:BE78"/>
    <mergeCell ref="AH79:AJ79"/>
    <mergeCell ref="AK79:AO79"/>
    <mergeCell ref="AP79:AT79"/>
    <mergeCell ref="AU79:AW79"/>
    <mergeCell ref="AX79:BA79"/>
    <mergeCell ref="BB79:BE79"/>
    <mergeCell ref="B80:G80"/>
    <mergeCell ref="H80:I80"/>
    <mergeCell ref="J80:K80"/>
    <mergeCell ref="L80:N80"/>
    <mergeCell ref="O80:S80"/>
    <mergeCell ref="T80:AG80"/>
    <mergeCell ref="AH80:AJ80"/>
    <mergeCell ref="AK80:AO80"/>
    <mergeCell ref="AP80:AT80"/>
    <mergeCell ref="AU80:AW80"/>
    <mergeCell ref="AX80:BA80"/>
    <mergeCell ref="BB80:BE80"/>
    <mergeCell ref="B81:G81"/>
    <mergeCell ref="H81:I81"/>
    <mergeCell ref="J81:K81"/>
    <mergeCell ref="L81:N81"/>
    <mergeCell ref="O81:S81"/>
    <mergeCell ref="T81:AG81"/>
    <mergeCell ref="AH81:AJ81"/>
    <mergeCell ref="AK81:AO81"/>
    <mergeCell ref="AP81:AT81"/>
    <mergeCell ref="AU81:AW81"/>
    <mergeCell ref="AX81:BA81"/>
    <mergeCell ref="BB81:BE81"/>
    <mergeCell ref="B82:G82"/>
    <mergeCell ref="H82:I82"/>
    <mergeCell ref="J82:K82"/>
    <mergeCell ref="L82:N82"/>
    <mergeCell ref="O82:S82"/>
    <mergeCell ref="T82:AG82"/>
    <mergeCell ref="AH82:AJ82"/>
    <mergeCell ref="AK82:AO82"/>
    <mergeCell ref="AP82:AT82"/>
    <mergeCell ref="AU82:AW82"/>
    <mergeCell ref="AX82:BA82"/>
    <mergeCell ref="BB82:BE82"/>
    <mergeCell ref="B83:G83"/>
    <mergeCell ref="H83:I83"/>
    <mergeCell ref="J83:K83"/>
    <mergeCell ref="L83:N83"/>
    <mergeCell ref="O83:S83"/>
    <mergeCell ref="T83:AG83"/>
    <mergeCell ref="AH83:AJ83"/>
    <mergeCell ref="AK83:AO83"/>
    <mergeCell ref="AP83:AT83"/>
    <mergeCell ref="AU83:AW83"/>
    <mergeCell ref="AX83:BA83"/>
    <mergeCell ref="BB83:BE83"/>
    <mergeCell ref="B84:G84"/>
    <mergeCell ref="H84:I84"/>
    <mergeCell ref="J84:K84"/>
    <mergeCell ref="L84:N84"/>
    <mergeCell ref="O84:S84"/>
    <mergeCell ref="T84:AG84"/>
    <mergeCell ref="AH84:AJ84"/>
    <mergeCell ref="AK84:AO84"/>
    <mergeCell ref="AP84:AT84"/>
    <mergeCell ref="AU84:AW84"/>
    <mergeCell ref="AX84:BA84"/>
    <mergeCell ref="BB84:BE84"/>
    <mergeCell ref="B85:G85"/>
    <mergeCell ref="H85:I85"/>
    <mergeCell ref="J85:K85"/>
    <mergeCell ref="L85:N85"/>
    <mergeCell ref="O85:S85"/>
    <mergeCell ref="T85:AG85"/>
    <mergeCell ref="AH85:AJ85"/>
    <mergeCell ref="AK85:AO85"/>
    <mergeCell ref="AP85:AT85"/>
    <mergeCell ref="AU85:AW85"/>
    <mergeCell ref="AX85:BA85"/>
    <mergeCell ref="BB85:BE85"/>
    <mergeCell ref="A105:BF106"/>
    <mergeCell ref="B108:O108"/>
    <mergeCell ref="P108:Q108"/>
    <mergeCell ref="R108:S108"/>
    <mergeCell ref="U108:AC108"/>
    <mergeCell ref="AD108:AE108"/>
    <mergeCell ref="AF108:AG108"/>
    <mergeCell ref="AO108:AY108"/>
    <mergeCell ref="AZ108:BA108"/>
    <mergeCell ref="BB108:BC108"/>
    <mergeCell ref="B109:O109"/>
    <mergeCell ref="P109:Q109"/>
    <mergeCell ref="R109:S109"/>
    <mergeCell ref="U109:AC109"/>
    <mergeCell ref="AD109:AE109"/>
    <mergeCell ref="AF109:AG109"/>
    <mergeCell ref="AO109:AY109"/>
    <mergeCell ref="AZ109:BA109"/>
    <mergeCell ref="BB109:BC109"/>
    <mergeCell ref="B110:O110"/>
    <mergeCell ref="P110:Q110"/>
    <mergeCell ref="R110:S110"/>
    <mergeCell ref="U110:AC110"/>
    <mergeCell ref="AD110:AE110"/>
    <mergeCell ref="AF110:AG110"/>
    <mergeCell ref="AO110:AY110"/>
    <mergeCell ref="AZ110:BA110"/>
    <mergeCell ref="BB110:BC110"/>
    <mergeCell ref="B111:O111"/>
    <mergeCell ref="P111:Q111"/>
    <mergeCell ref="R111:S111"/>
    <mergeCell ref="U111:AC111"/>
    <mergeCell ref="AD111:AE111"/>
    <mergeCell ref="AF111:AG111"/>
    <mergeCell ref="AO111:AY111"/>
    <mergeCell ref="AZ111:BA111"/>
    <mergeCell ref="BB111:BC111"/>
    <mergeCell ref="B112:O112"/>
    <mergeCell ref="P112:Q112"/>
    <mergeCell ref="R112:S112"/>
    <mergeCell ref="U112:AC112"/>
    <mergeCell ref="AD112:AE112"/>
    <mergeCell ref="AF112:AG112"/>
    <mergeCell ref="AO112:AY112"/>
    <mergeCell ref="AZ112:BA112"/>
    <mergeCell ref="BB112:BC112"/>
    <mergeCell ref="B113:O113"/>
    <mergeCell ref="P113:Q113"/>
    <mergeCell ref="R113:S113"/>
    <mergeCell ref="U113:AC113"/>
    <mergeCell ref="AD113:AE113"/>
    <mergeCell ref="AF113:AG113"/>
    <mergeCell ref="AO113:AY113"/>
    <mergeCell ref="AZ113:BA113"/>
    <mergeCell ref="BB113:BC113"/>
    <mergeCell ref="B114:O114"/>
    <mergeCell ref="P114:Q114"/>
    <mergeCell ref="R114:S114"/>
    <mergeCell ref="U114:AC114"/>
    <mergeCell ref="AD114:AE114"/>
    <mergeCell ref="AF114:AG114"/>
    <mergeCell ref="AO114:AY114"/>
    <mergeCell ref="AZ114:BA114"/>
    <mergeCell ref="BB114:BC114"/>
    <mergeCell ref="B115:O115"/>
    <mergeCell ref="P115:Q115"/>
    <mergeCell ref="R115:S115"/>
    <mergeCell ref="U115:AC115"/>
    <mergeCell ref="AD115:AE115"/>
    <mergeCell ref="AF115:AG115"/>
    <mergeCell ref="AO115:AY115"/>
    <mergeCell ref="AZ115:BA115"/>
    <mergeCell ref="BB115:BC115"/>
    <mergeCell ref="B116:O116"/>
    <mergeCell ref="P116:Q116"/>
    <mergeCell ref="R116:S116"/>
    <mergeCell ref="U116:AC116"/>
    <mergeCell ref="AD116:AE116"/>
    <mergeCell ref="AF116:AG116"/>
    <mergeCell ref="AO116:AY116"/>
    <mergeCell ref="AZ116:BA116"/>
    <mergeCell ref="BB116:BC116"/>
    <mergeCell ref="AF117:AG117"/>
    <mergeCell ref="AO117:AY117"/>
    <mergeCell ref="AZ117:BA117"/>
    <mergeCell ref="B117:O117"/>
    <mergeCell ref="P117:Q117"/>
    <mergeCell ref="R117:S117"/>
    <mergeCell ref="U117:AC117"/>
    <mergeCell ref="R119:S119"/>
    <mergeCell ref="U119:AC119"/>
    <mergeCell ref="BB117:BC117"/>
    <mergeCell ref="B118:O118"/>
    <mergeCell ref="P118:Q118"/>
    <mergeCell ref="R118:S118"/>
    <mergeCell ref="U118:AC118"/>
    <mergeCell ref="AD118:AE118"/>
    <mergeCell ref="AF118:AG118"/>
    <mergeCell ref="AD117:AE117"/>
    <mergeCell ref="AD119:AE119"/>
    <mergeCell ref="AF119:AG119"/>
    <mergeCell ref="B120:O120"/>
    <mergeCell ref="P120:Q120"/>
    <mergeCell ref="R120:S120"/>
    <mergeCell ref="U120:AC120"/>
    <mergeCell ref="AD120:AE120"/>
    <mergeCell ref="AF120:AG120"/>
    <mergeCell ref="B119:O119"/>
    <mergeCell ref="P119:Q119"/>
    <mergeCell ref="AO120:AY120"/>
    <mergeCell ref="AZ120:BA120"/>
    <mergeCell ref="BB120:BD120"/>
    <mergeCell ref="B121:O121"/>
    <mergeCell ref="P121:Q121"/>
    <mergeCell ref="R121:S121"/>
    <mergeCell ref="U121:AC121"/>
    <mergeCell ref="AD121:AE121"/>
    <mergeCell ref="AF121:AG121"/>
    <mergeCell ref="AO121:AY121"/>
    <mergeCell ref="AZ121:BA121"/>
    <mergeCell ref="BB121:BD121"/>
    <mergeCell ref="B122:O122"/>
    <mergeCell ref="P122:Q122"/>
    <mergeCell ref="R122:S122"/>
    <mergeCell ref="U122:AC122"/>
    <mergeCell ref="AD122:AE122"/>
    <mergeCell ref="AF122:AG122"/>
    <mergeCell ref="AO122:AY122"/>
    <mergeCell ref="AZ122:BA122"/>
    <mergeCell ref="BB122:BD122"/>
    <mergeCell ref="B123:O123"/>
    <mergeCell ref="P123:Q123"/>
    <mergeCell ref="R123:S123"/>
    <mergeCell ref="U123:AC123"/>
    <mergeCell ref="AD123:AE123"/>
    <mergeCell ref="AF123:AG123"/>
    <mergeCell ref="AO123:AY123"/>
    <mergeCell ref="AZ123:BA123"/>
    <mergeCell ref="BB123:BD123"/>
    <mergeCell ref="B124:O124"/>
    <mergeCell ref="P124:Q124"/>
    <mergeCell ref="R124:S124"/>
    <mergeCell ref="U124:AC124"/>
    <mergeCell ref="AD124:AE124"/>
    <mergeCell ref="AF124:AG124"/>
    <mergeCell ref="AO124:AY124"/>
    <mergeCell ref="AZ124:BA124"/>
    <mergeCell ref="BB124:BD124"/>
    <mergeCell ref="B125:O125"/>
    <mergeCell ref="P125:Q125"/>
    <mergeCell ref="R125:S125"/>
    <mergeCell ref="U125:AC125"/>
    <mergeCell ref="AD125:AE125"/>
    <mergeCell ref="AF125:AG125"/>
    <mergeCell ref="AO125:AY125"/>
    <mergeCell ref="AZ125:BA125"/>
    <mergeCell ref="BB125:BD125"/>
    <mergeCell ref="B126:O126"/>
    <mergeCell ref="P126:Q126"/>
    <mergeCell ref="R126:S126"/>
    <mergeCell ref="U126:AC126"/>
    <mergeCell ref="AD126:AE126"/>
    <mergeCell ref="AF126:AG126"/>
    <mergeCell ref="AO126:AY126"/>
    <mergeCell ref="AZ126:BA126"/>
    <mergeCell ref="BB126:BD126"/>
    <mergeCell ref="B127:O127"/>
    <mergeCell ref="P127:Q127"/>
    <mergeCell ref="R127:S127"/>
    <mergeCell ref="U127:AC127"/>
    <mergeCell ref="AD127:AE127"/>
    <mergeCell ref="AF127:AG127"/>
    <mergeCell ref="AO127:AY127"/>
    <mergeCell ref="AZ127:BA127"/>
    <mergeCell ref="BB127:BD127"/>
    <mergeCell ref="AZ128:BA128"/>
    <mergeCell ref="B128:O128"/>
    <mergeCell ref="P128:Q128"/>
    <mergeCell ref="R128:S128"/>
    <mergeCell ref="U128:AC128"/>
    <mergeCell ref="BB128:BD128"/>
    <mergeCell ref="AD128:AE128"/>
    <mergeCell ref="AF128:AG128"/>
    <mergeCell ref="AO128:AY128"/>
    <mergeCell ref="B129:O129"/>
    <mergeCell ref="P129:Q129"/>
    <mergeCell ref="R129:S129"/>
    <mergeCell ref="U129:AC129"/>
    <mergeCell ref="AD129:AE129"/>
    <mergeCell ref="AF129:AG129"/>
    <mergeCell ref="AD132:AE132"/>
    <mergeCell ref="AF132:AG132"/>
    <mergeCell ref="B131:O131"/>
    <mergeCell ref="P131:Q131"/>
    <mergeCell ref="R131:S131"/>
    <mergeCell ref="U131:AC131"/>
    <mergeCell ref="R133:S133"/>
    <mergeCell ref="U133:AC133"/>
    <mergeCell ref="R132:S132"/>
    <mergeCell ref="U132:AC132"/>
    <mergeCell ref="B130:O130"/>
    <mergeCell ref="P130:Q130"/>
    <mergeCell ref="R130:S130"/>
    <mergeCell ref="U130:AC130"/>
    <mergeCell ref="AY138:AZ138"/>
    <mergeCell ref="B134:O134"/>
    <mergeCell ref="P134:Q134"/>
    <mergeCell ref="R134:S134"/>
    <mergeCell ref="B135:O135"/>
    <mergeCell ref="P135:Q135"/>
    <mergeCell ref="R135:S135"/>
    <mergeCell ref="B141:W142"/>
    <mergeCell ref="B143:W144"/>
    <mergeCell ref="B145:W146"/>
    <mergeCell ref="B137:W137"/>
    <mergeCell ref="B138:W139"/>
    <mergeCell ref="AF87:AQ87"/>
    <mergeCell ref="AD130:AE130"/>
    <mergeCell ref="AF130:AG130"/>
    <mergeCell ref="AD131:AE131"/>
    <mergeCell ref="AF131:AG131"/>
    <mergeCell ref="AR87:AT87"/>
    <mergeCell ref="AU87:AW87"/>
    <mergeCell ref="B140:W140"/>
    <mergeCell ref="Z138:AX138"/>
    <mergeCell ref="AD133:AE133"/>
    <mergeCell ref="AF133:AG133"/>
    <mergeCell ref="B132:O132"/>
    <mergeCell ref="P132:Q132"/>
    <mergeCell ref="B133:O133"/>
    <mergeCell ref="P133:Q133"/>
  </mergeCells>
  <conditionalFormatting sqref="P109:Q118 AD109:AE124 AZ109:BA113">
    <cfRule type="cellIs" priority="1" dxfId="0" operator="notBetween" stopIfTrue="1">
      <formula>-0.1</formula>
      <formula>1.1</formula>
    </cfRule>
  </conditionalFormatting>
  <conditionalFormatting sqref="P119:Q128">
    <cfRule type="cellIs" priority="2" dxfId="0" operator="notBetween" stopIfTrue="1">
      <formula>0.9</formula>
      <formula>3.1</formula>
    </cfRule>
  </conditionalFormatting>
  <conditionalFormatting sqref="P129:Q135">
    <cfRule type="cellIs" priority="3" dxfId="0" operator="notBetween" stopIfTrue="1">
      <formula>0.9</formula>
      <formula>2.1</formula>
    </cfRule>
  </conditionalFormatting>
  <conditionalFormatting sqref="AD125:AE133">
    <cfRule type="cellIs" priority="4" dxfId="0" operator="notBetween" stopIfTrue="1">
      <formula>0.9</formula>
      <formula>6.1</formula>
    </cfRule>
  </conditionalFormatting>
  <conditionalFormatting sqref="AZ114:BA117">
    <cfRule type="cellIs" priority="5" dxfId="0" operator="notBetween" stopIfTrue="1">
      <formula>0.9</formula>
      <formula>5.1</formula>
    </cfRule>
  </conditionalFormatting>
  <printOptions/>
  <pageMargins left="0.28" right="0.49" top="0.5" bottom="0.7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47"/>
  <sheetViews>
    <sheetView tabSelected="1" zoomScalePageLayoutView="0" workbookViewId="0" topLeftCell="A1">
      <selection activeCell="CA20" sqref="CA20"/>
    </sheetView>
  </sheetViews>
  <sheetFormatPr defaultColWidth="1.7109375" defaultRowHeight="12.75"/>
  <cols>
    <col min="1" max="58" width="1.7109375" style="1" customWidth="1"/>
  </cols>
  <sheetData>
    <row r="1" ht="14.25">
      <c r="A1" s="1" t="s">
        <v>593</v>
      </c>
    </row>
    <row r="2" spans="1:58" s="1" customFormat="1" ht="14.25">
      <c r="A2" s="88" t="s">
        <v>140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9"/>
      <c r="AU2" s="72" t="s">
        <v>149</v>
      </c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4"/>
    </row>
    <row r="3" spans="1:58" s="1" customFormat="1" ht="14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1"/>
      <c r="AU3" s="36">
        <f>(Visit0!AU2)</f>
        <v>0</v>
      </c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8"/>
    </row>
    <row r="4" spans="1:58" ht="15">
      <c r="A4" s="46" t="s">
        <v>0</v>
      </c>
      <c r="B4" s="46"/>
      <c r="C4" s="46"/>
      <c r="D4" s="46"/>
      <c r="E4" s="46"/>
      <c r="F4" s="46"/>
      <c r="G4" s="46" t="s">
        <v>25</v>
      </c>
      <c r="H4" s="46"/>
      <c r="I4" s="46"/>
      <c r="J4" s="46"/>
      <c r="K4" s="46"/>
      <c r="L4" s="46"/>
      <c r="M4" s="46" t="s">
        <v>24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 t="s">
        <v>33</v>
      </c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 t="s">
        <v>34</v>
      </c>
      <c r="AV4" s="46"/>
      <c r="AW4" s="46"/>
      <c r="AX4" s="46" t="s">
        <v>26</v>
      </c>
      <c r="AY4" s="46"/>
      <c r="AZ4" s="46"/>
      <c r="BA4" s="46"/>
      <c r="BB4" s="46"/>
      <c r="BC4" s="46"/>
      <c r="BD4" s="46" t="s">
        <v>106</v>
      </c>
      <c r="BE4" s="46"/>
      <c r="BF4" s="46"/>
    </row>
    <row r="5" spans="1:58" ht="14.25">
      <c r="A5" s="80"/>
      <c r="B5" s="80"/>
      <c r="C5" s="80"/>
      <c r="D5" s="80"/>
      <c r="E5" s="80"/>
      <c r="F5" s="80"/>
      <c r="G5" s="42">
        <f>(Visit0!G4)</f>
        <v>0</v>
      </c>
      <c r="H5" s="42"/>
      <c r="I5" s="42"/>
      <c r="J5" s="42"/>
      <c r="K5" s="42"/>
      <c r="L5" s="42"/>
      <c r="M5" s="42">
        <f>(Visit0!M4)</f>
        <v>0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>
        <f>(Visit0!AE4)</f>
        <v>0</v>
      </c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>
        <f>(Visit0!AU4)</f>
        <v>0</v>
      </c>
      <c r="AV5" s="42"/>
      <c r="AW5" s="42"/>
      <c r="AX5" s="80">
        <f>(Visit0!AX4)</f>
        <v>0</v>
      </c>
      <c r="AY5" s="80"/>
      <c r="AZ5" s="80"/>
      <c r="BA5" s="80"/>
      <c r="BB5" s="80"/>
      <c r="BC5" s="80"/>
      <c r="BD5" s="42">
        <f>(Visit0!BD4)</f>
        <v>0</v>
      </c>
      <c r="BE5" s="42"/>
      <c r="BF5" s="42"/>
    </row>
    <row r="6" ht="11.25" customHeight="1"/>
    <row r="7" spans="2:57" ht="15">
      <c r="B7" s="60" t="s">
        <v>457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42">
        <f>(Visit0!AP6)</f>
        <v>0</v>
      </c>
      <c r="AQ7" s="42"/>
      <c r="AR7" s="42"/>
      <c r="AT7" s="60" t="s">
        <v>104</v>
      </c>
      <c r="AU7" s="60"/>
      <c r="AV7" s="60"/>
      <c r="AW7" s="60"/>
      <c r="AX7" s="60"/>
      <c r="AY7" s="60"/>
      <c r="AZ7" s="60"/>
      <c r="BA7" s="60"/>
      <c r="BB7" s="60"/>
      <c r="BC7" s="61">
        <f>(A5-AX5)/365.25</f>
        <v>0</v>
      </c>
      <c r="BD7" s="61"/>
      <c r="BE7" s="61"/>
    </row>
    <row r="8" ht="11.25" customHeight="1"/>
    <row r="9" spans="1:58" ht="15">
      <c r="A9" s="60" t="s">
        <v>37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42">
        <f>(Visit0!BD8)</f>
        <v>0</v>
      </c>
      <c r="BE9" s="42"/>
      <c r="BF9" s="42"/>
    </row>
    <row r="10" spans="1:58" ht="11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5">
      <c r="A11" s="2"/>
      <c r="B11" s="46"/>
      <c r="C11" s="46"/>
      <c r="D11" s="46" t="s">
        <v>10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 t="s">
        <v>0</v>
      </c>
      <c r="AZ11" s="46"/>
      <c r="BA11" s="46"/>
      <c r="BB11" s="46"/>
      <c r="BC11" s="46"/>
      <c r="BD11" s="46"/>
      <c r="BE11" s="2"/>
      <c r="BF11" s="2"/>
    </row>
    <row r="12" spans="2:56" ht="15">
      <c r="B12" s="46">
        <v>1</v>
      </c>
      <c r="C12" s="46"/>
      <c r="D12" s="79">
        <f>(Visit0!D11)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8">
        <f>(Visit0!AY11)</f>
        <v>0</v>
      </c>
      <c r="AZ12" s="78"/>
      <c r="BA12" s="78"/>
      <c r="BB12" s="78"/>
      <c r="BC12" s="78"/>
      <c r="BD12" s="78"/>
    </row>
    <row r="13" spans="2:56" ht="15">
      <c r="B13" s="46">
        <v>2</v>
      </c>
      <c r="C13" s="46"/>
      <c r="D13" s="79">
        <f>(Visit0!D12)</f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8">
        <f>(Visit0!AY12)</f>
        <v>0</v>
      </c>
      <c r="AZ13" s="78"/>
      <c r="BA13" s="78"/>
      <c r="BB13" s="78"/>
      <c r="BC13" s="78"/>
      <c r="BD13" s="78"/>
    </row>
    <row r="14" spans="2:56" ht="15">
      <c r="B14" s="46">
        <v>3</v>
      </c>
      <c r="C14" s="46"/>
      <c r="D14" s="79">
        <f>(Visit0!D13)</f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8">
        <f>(Visit0!AY13)</f>
        <v>0</v>
      </c>
      <c r="AZ14" s="78"/>
      <c r="BA14" s="78"/>
      <c r="BB14" s="78"/>
      <c r="BC14" s="78"/>
      <c r="BD14" s="78"/>
    </row>
    <row r="15" spans="2:56" ht="15">
      <c r="B15" s="46">
        <v>4</v>
      </c>
      <c r="C15" s="46"/>
      <c r="D15" s="79">
        <f>(Visit0!D14)</f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8">
        <f>(Visit0!AY14)</f>
        <v>0</v>
      </c>
      <c r="AZ15" s="78"/>
      <c r="BA15" s="78"/>
      <c r="BB15" s="78"/>
      <c r="BC15" s="78"/>
      <c r="BD15" s="78"/>
    </row>
    <row r="16" spans="2:56" ht="15">
      <c r="B16" s="46">
        <v>5</v>
      </c>
      <c r="C16" s="46"/>
      <c r="D16" s="79">
        <f>(Visit0!D15)</f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8">
        <f>(Visit0!AY15)</f>
        <v>0</v>
      </c>
      <c r="AZ16" s="78"/>
      <c r="BA16" s="78"/>
      <c r="BB16" s="78"/>
      <c r="BC16" s="78"/>
      <c r="BD16" s="78"/>
    </row>
    <row r="17" spans="2:56" ht="15">
      <c r="B17" s="46">
        <v>6</v>
      </c>
      <c r="C17" s="46"/>
      <c r="D17" s="79">
        <f>(Visit0!D16)</f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8">
        <f>(Visit0!AY16)</f>
        <v>0</v>
      </c>
      <c r="AZ17" s="78"/>
      <c r="BA17" s="78"/>
      <c r="BB17" s="78"/>
      <c r="BC17" s="78"/>
      <c r="BD17" s="78"/>
    </row>
    <row r="18" spans="2:56" ht="15">
      <c r="B18" s="46">
        <v>7</v>
      </c>
      <c r="C18" s="46"/>
      <c r="D18" s="79">
        <f>(Visit0!D17)</f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8">
        <f>(Visit0!AY17)</f>
        <v>0</v>
      </c>
      <c r="AZ18" s="78"/>
      <c r="BA18" s="78"/>
      <c r="BB18" s="78"/>
      <c r="BC18" s="78"/>
      <c r="BD18" s="78"/>
    </row>
    <row r="19" spans="2:56" ht="15">
      <c r="B19" s="46">
        <v>8</v>
      </c>
      <c r="C19" s="46"/>
      <c r="D19" s="79">
        <f>(Visit0!D18)</f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8">
        <f>(Visit0!AY18)</f>
        <v>0</v>
      </c>
      <c r="AZ19" s="78"/>
      <c r="BA19" s="78"/>
      <c r="BB19" s="78"/>
      <c r="BC19" s="78"/>
      <c r="BD19" s="78"/>
    </row>
    <row r="20" spans="2:56" ht="15">
      <c r="B20" s="46">
        <v>9</v>
      </c>
      <c r="C20" s="46"/>
      <c r="D20" s="79">
        <f>(Visit0!D19)</f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8">
        <f>(Visit0!AY19)</f>
        <v>0</v>
      </c>
      <c r="AZ20" s="78"/>
      <c r="BA20" s="78"/>
      <c r="BB20" s="78"/>
      <c r="BC20" s="78"/>
      <c r="BD20" s="78"/>
    </row>
    <row r="21" spans="2:56" ht="15">
      <c r="B21" s="46">
        <v>10</v>
      </c>
      <c r="C21" s="46"/>
      <c r="D21" s="79">
        <f>(Visit0!D20)</f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8">
        <f>(Visit0!AY20)</f>
        <v>0</v>
      </c>
      <c r="AZ21" s="78"/>
      <c r="BA21" s="78"/>
      <c r="BB21" s="78"/>
      <c r="BC21" s="78"/>
      <c r="BD21" s="78"/>
    </row>
    <row r="22" ht="11.25" customHeight="1"/>
    <row r="23" spans="2:57" ht="15">
      <c r="B23" s="46" t="s">
        <v>31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2">
        <f>(Visit0!V22)</f>
        <v>0</v>
      </c>
      <c r="W23" s="42"/>
      <c r="Y23" s="46" t="s">
        <v>114</v>
      </c>
      <c r="Z23" s="46"/>
      <c r="AA23" s="46"/>
      <c r="AB23" s="46"/>
      <c r="AC23" s="46"/>
      <c r="AD23" s="46"/>
      <c r="AE23" s="46"/>
      <c r="AF23" s="46"/>
      <c r="AG23" s="42">
        <f>(Visit0!AG22)</f>
        <v>0</v>
      </c>
      <c r="AH23" s="42"/>
      <c r="AJ23" s="46" t="s">
        <v>32</v>
      </c>
      <c r="AK23" s="46"/>
      <c r="AL23" s="46"/>
      <c r="AM23" s="46"/>
      <c r="AN23" s="46"/>
      <c r="AO23" s="42">
        <f>(Visit0!AO22)</f>
        <v>0</v>
      </c>
      <c r="AP23" s="42"/>
      <c r="AR23" s="82" t="s">
        <v>119</v>
      </c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4"/>
      <c r="BD23" s="42">
        <f>(Visit0!BD22)</f>
        <v>0</v>
      </c>
      <c r="BE23" s="42"/>
    </row>
    <row r="24" spans="11:57" ht="15">
      <c r="K24" s="46" t="s">
        <v>115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2">
        <f>(Visit0!V23)</f>
        <v>0</v>
      </c>
      <c r="W24" s="42"/>
      <c r="Y24" s="82" t="s">
        <v>116</v>
      </c>
      <c r="Z24" s="83"/>
      <c r="AA24" s="83"/>
      <c r="AB24" s="83"/>
      <c r="AC24" s="83"/>
      <c r="AD24" s="83"/>
      <c r="AE24" s="83"/>
      <c r="AF24" s="84"/>
      <c r="AG24" s="42">
        <f>(Visit0!AG23)</f>
        <v>0</v>
      </c>
      <c r="AH24" s="42"/>
      <c r="AJ24" s="46" t="s">
        <v>117</v>
      </c>
      <c r="AK24" s="46"/>
      <c r="AL24" s="46"/>
      <c r="AM24" s="46"/>
      <c r="AN24" s="46"/>
      <c r="AO24" s="42">
        <f>(Visit0!AO23)</f>
        <v>0</v>
      </c>
      <c r="AP24" s="42"/>
      <c r="AU24" s="92" t="s">
        <v>118</v>
      </c>
      <c r="AV24" s="92"/>
      <c r="AW24" s="92"/>
      <c r="AX24" s="92"/>
      <c r="AY24" s="92"/>
      <c r="AZ24" s="92"/>
      <c r="BA24" s="92"/>
      <c r="BB24" s="92"/>
      <c r="BC24" s="92"/>
      <c r="BD24" s="42">
        <f>(Visit0!BD23)</f>
        <v>0</v>
      </c>
      <c r="BE24" s="42"/>
    </row>
    <row r="25" ht="11.25" customHeight="1"/>
    <row r="26" spans="2:56" ht="15">
      <c r="B26" s="85"/>
      <c r="C26" s="85"/>
      <c r="D26" s="45" t="s">
        <v>9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4" t="s">
        <v>1</v>
      </c>
      <c r="AM26" s="45"/>
      <c r="AN26" s="45"/>
      <c r="AO26" s="45"/>
      <c r="AP26" s="45"/>
      <c r="AQ26" s="45"/>
      <c r="AR26" s="45"/>
      <c r="AS26" s="45"/>
      <c r="AT26" s="45"/>
      <c r="AU26" s="44" t="s">
        <v>11</v>
      </c>
      <c r="AV26" s="44"/>
      <c r="AW26" s="44"/>
      <c r="AX26" s="44"/>
      <c r="AY26" s="44"/>
      <c r="AZ26" s="44"/>
      <c r="BA26" s="44"/>
      <c r="BB26" s="44"/>
      <c r="BC26" s="44"/>
      <c r="BD26" s="44"/>
    </row>
    <row r="27" spans="2:56" ht="15">
      <c r="B27" s="46">
        <v>1</v>
      </c>
      <c r="C27" s="46"/>
      <c r="D27" s="79">
        <f>(Visit0!D26)</f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42">
        <f>(Visit0!AL26)</f>
        <v>0</v>
      </c>
      <c r="AM27" s="42"/>
      <c r="AN27" s="42"/>
      <c r="AO27" s="42"/>
      <c r="AP27" s="42"/>
      <c r="AQ27" s="42"/>
      <c r="AR27" s="42"/>
      <c r="AS27" s="42"/>
      <c r="AT27" s="42"/>
      <c r="AU27" s="42">
        <f>(Visit0!AU26)</f>
        <v>0</v>
      </c>
      <c r="AV27" s="42"/>
      <c r="AW27" s="42"/>
      <c r="AX27" s="42"/>
      <c r="AY27" s="42"/>
      <c r="AZ27" s="42"/>
      <c r="BA27" s="42"/>
      <c r="BB27" s="42"/>
      <c r="BC27" s="42"/>
      <c r="BD27" s="42"/>
    </row>
    <row r="28" spans="2:56" ht="15">
      <c r="B28" s="46">
        <v>2</v>
      </c>
      <c r="C28" s="46"/>
      <c r="D28" s="79">
        <f>(Visit0!D27)</f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42">
        <f>(Visit0!AL27)</f>
        <v>0</v>
      </c>
      <c r="AM28" s="42"/>
      <c r="AN28" s="42"/>
      <c r="AO28" s="42"/>
      <c r="AP28" s="42"/>
      <c r="AQ28" s="42"/>
      <c r="AR28" s="42"/>
      <c r="AS28" s="42"/>
      <c r="AT28" s="42"/>
      <c r="AU28" s="42">
        <f>(Visit0!AU27)</f>
        <v>0</v>
      </c>
      <c r="AV28" s="42"/>
      <c r="AW28" s="42"/>
      <c r="AX28" s="42"/>
      <c r="AY28" s="42"/>
      <c r="AZ28" s="42"/>
      <c r="BA28" s="42"/>
      <c r="BB28" s="42"/>
      <c r="BC28" s="42"/>
      <c r="BD28" s="42"/>
    </row>
    <row r="29" spans="2:56" ht="15">
      <c r="B29" s="46">
        <v>3</v>
      </c>
      <c r="C29" s="46"/>
      <c r="D29" s="79">
        <f>(Visit0!D28)</f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42">
        <f>(Visit0!AL28)</f>
        <v>0</v>
      </c>
      <c r="AM29" s="42"/>
      <c r="AN29" s="42"/>
      <c r="AO29" s="42"/>
      <c r="AP29" s="42"/>
      <c r="AQ29" s="42"/>
      <c r="AR29" s="42"/>
      <c r="AS29" s="42"/>
      <c r="AT29" s="42"/>
      <c r="AU29" s="42">
        <f>(Visit0!AU28)</f>
        <v>0</v>
      </c>
      <c r="AV29" s="42"/>
      <c r="AW29" s="42"/>
      <c r="AX29" s="42"/>
      <c r="AY29" s="42"/>
      <c r="AZ29" s="42"/>
      <c r="BA29" s="42"/>
      <c r="BB29" s="42"/>
      <c r="BC29" s="42"/>
      <c r="BD29" s="42"/>
    </row>
    <row r="30" spans="2:56" ht="15">
      <c r="B30" s="46">
        <v>4</v>
      </c>
      <c r="C30" s="46"/>
      <c r="D30" s="79">
        <f>(Visit0!D29)</f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42">
        <f>(Visit0!AL29)</f>
        <v>0</v>
      </c>
      <c r="AM30" s="42"/>
      <c r="AN30" s="42"/>
      <c r="AO30" s="42"/>
      <c r="AP30" s="42"/>
      <c r="AQ30" s="42"/>
      <c r="AR30" s="42"/>
      <c r="AS30" s="42"/>
      <c r="AT30" s="42"/>
      <c r="AU30" s="42">
        <f>(Visit0!AU29)</f>
        <v>0</v>
      </c>
      <c r="AV30" s="42"/>
      <c r="AW30" s="42"/>
      <c r="AX30" s="42"/>
      <c r="AY30" s="42"/>
      <c r="AZ30" s="42"/>
      <c r="BA30" s="42"/>
      <c r="BB30" s="42"/>
      <c r="BC30" s="42"/>
      <c r="BD30" s="42"/>
    </row>
    <row r="31" spans="2:56" ht="15">
      <c r="B31" s="46">
        <v>5</v>
      </c>
      <c r="C31" s="46"/>
      <c r="D31" s="79">
        <f>(Visit0!D30)</f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42">
        <f>(Visit0!AL30)</f>
        <v>0</v>
      </c>
      <c r="AM31" s="42"/>
      <c r="AN31" s="42"/>
      <c r="AO31" s="42"/>
      <c r="AP31" s="42"/>
      <c r="AQ31" s="42"/>
      <c r="AR31" s="42"/>
      <c r="AS31" s="42"/>
      <c r="AT31" s="42"/>
      <c r="AU31" s="42">
        <f>(Visit0!AU30)</f>
        <v>0</v>
      </c>
      <c r="AV31" s="42"/>
      <c r="AW31" s="42"/>
      <c r="AX31" s="42"/>
      <c r="AY31" s="42"/>
      <c r="AZ31" s="42"/>
      <c r="BA31" s="42"/>
      <c r="BB31" s="42"/>
      <c r="BC31" s="42"/>
      <c r="BD31" s="42"/>
    </row>
    <row r="32" spans="2:56" ht="15">
      <c r="B32" s="46">
        <v>6</v>
      </c>
      <c r="C32" s="46"/>
      <c r="D32" s="79">
        <f>(Visit0!D31)</f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42">
        <f>(Visit0!AL31)</f>
        <v>0</v>
      </c>
      <c r="AM32" s="42"/>
      <c r="AN32" s="42"/>
      <c r="AO32" s="42"/>
      <c r="AP32" s="42"/>
      <c r="AQ32" s="42"/>
      <c r="AR32" s="42"/>
      <c r="AS32" s="42"/>
      <c r="AT32" s="42"/>
      <c r="AU32" s="42">
        <f>(Visit0!AU31)</f>
        <v>0</v>
      </c>
      <c r="AV32" s="42"/>
      <c r="AW32" s="42"/>
      <c r="AX32" s="42"/>
      <c r="AY32" s="42"/>
      <c r="AZ32" s="42"/>
      <c r="BA32" s="42"/>
      <c r="BB32" s="42"/>
      <c r="BC32" s="42"/>
      <c r="BD32" s="42"/>
    </row>
    <row r="33" spans="2:56" ht="15">
      <c r="B33" s="46">
        <v>7</v>
      </c>
      <c r="C33" s="46"/>
      <c r="D33" s="79">
        <f>(Visit0!D32)</f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42">
        <f>(Visit0!AL32)</f>
        <v>0</v>
      </c>
      <c r="AM33" s="42"/>
      <c r="AN33" s="42"/>
      <c r="AO33" s="42"/>
      <c r="AP33" s="42"/>
      <c r="AQ33" s="42"/>
      <c r="AR33" s="42"/>
      <c r="AS33" s="42"/>
      <c r="AT33" s="42"/>
      <c r="AU33" s="42">
        <f>(Visit0!AU32)</f>
        <v>0</v>
      </c>
      <c r="AV33" s="42"/>
      <c r="AW33" s="42"/>
      <c r="AX33" s="42"/>
      <c r="AY33" s="42"/>
      <c r="AZ33" s="42"/>
      <c r="BA33" s="42"/>
      <c r="BB33" s="42"/>
      <c r="BC33" s="42"/>
      <c r="BD33" s="42"/>
    </row>
    <row r="34" spans="2:56" ht="15">
      <c r="B34" s="46">
        <v>8</v>
      </c>
      <c r="C34" s="46"/>
      <c r="D34" s="79">
        <f>(Visit0!D33)</f>
        <v>0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42">
        <f>(Visit0!AL33)</f>
        <v>0</v>
      </c>
      <c r="AM34" s="42"/>
      <c r="AN34" s="42"/>
      <c r="AO34" s="42"/>
      <c r="AP34" s="42"/>
      <c r="AQ34" s="42"/>
      <c r="AR34" s="42"/>
      <c r="AS34" s="42"/>
      <c r="AT34" s="42"/>
      <c r="AU34" s="42">
        <f>(Visit0!AU33)</f>
        <v>0</v>
      </c>
      <c r="AV34" s="42"/>
      <c r="AW34" s="42"/>
      <c r="AX34" s="42"/>
      <c r="AY34" s="42"/>
      <c r="AZ34" s="42"/>
      <c r="BA34" s="42"/>
      <c r="BB34" s="42"/>
      <c r="BC34" s="42"/>
      <c r="BD34" s="42"/>
    </row>
    <row r="35" ht="11.25" customHeight="1"/>
    <row r="36" spans="2:57" ht="18" customHeight="1">
      <c r="B36" s="44" t="s">
        <v>30</v>
      </c>
      <c r="C36" s="45"/>
      <c r="D36" s="45"/>
      <c r="E36" s="45"/>
      <c r="F36" s="45"/>
      <c r="G36" s="45"/>
      <c r="H36" s="54" t="s">
        <v>18</v>
      </c>
      <c r="I36" s="55"/>
      <c r="J36" s="58" t="s">
        <v>36</v>
      </c>
      <c r="K36" s="58"/>
      <c r="L36" s="45" t="s">
        <v>17</v>
      </c>
      <c r="M36" s="45"/>
      <c r="N36" s="45"/>
      <c r="O36" s="44" t="s">
        <v>15</v>
      </c>
      <c r="P36" s="44"/>
      <c r="Q36" s="44"/>
      <c r="R36" s="44"/>
      <c r="S36" s="44"/>
      <c r="T36" s="44" t="s">
        <v>22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6" t="s">
        <v>27</v>
      </c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2:57" ht="28.5" customHeight="1">
      <c r="B37" s="45"/>
      <c r="C37" s="45"/>
      <c r="D37" s="45"/>
      <c r="E37" s="45"/>
      <c r="F37" s="45"/>
      <c r="G37" s="45"/>
      <c r="H37" s="56"/>
      <c r="I37" s="57"/>
      <c r="J37" s="58"/>
      <c r="K37" s="58"/>
      <c r="L37" s="45"/>
      <c r="M37" s="45"/>
      <c r="N37" s="45"/>
      <c r="O37" s="44"/>
      <c r="P37" s="44"/>
      <c r="Q37" s="44"/>
      <c r="R37" s="44"/>
      <c r="S37" s="44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 t="s">
        <v>19</v>
      </c>
      <c r="AI37" s="45"/>
      <c r="AJ37" s="45"/>
      <c r="AK37" s="44" t="s">
        <v>20</v>
      </c>
      <c r="AL37" s="45"/>
      <c r="AM37" s="45"/>
      <c r="AN37" s="45"/>
      <c r="AO37" s="45"/>
      <c r="AP37" s="44" t="s">
        <v>23</v>
      </c>
      <c r="AQ37" s="44"/>
      <c r="AR37" s="44"/>
      <c r="AS37" s="44"/>
      <c r="AT37" s="44"/>
      <c r="AU37" s="45" t="s">
        <v>12</v>
      </c>
      <c r="AV37" s="45"/>
      <c r="AW37" s="45"/>
      <c r="AX37" s="45" t="s">
        <v>21</v>
      </c>
      <c r="AY37" s="45"/>
      <c r="AZ37" s="45"/>
      <c r="BA37" s="45"/>
      <c r="BB37" s="45" t="s">
        <v>28</v>
      </c>
      <c r="BC37" s="45"/>
      <c r="BD37" s="45"/>
      <c r="BE37" s="45"/>
    </row>
    <row r="38" spans="2:57" ht="14.25">
      <c r="B38" s="35" t="s">
        <v>13</v>
      </c>
      <c r="C38" s="35"/>
      <c r="D38" s="35"/>
      <c r="E38" s="35"/>
      <c r="F38" s="35"/>
      <c r="G38" s="35"/>
      <c r="H38" s="87" t="s">
        <v>16</v>
      </c>
      <c r="I38" s="35"/>
      <c r="J38" s="87" t="s">
        <v>16</v>
      </c>
      <c r="K38" s="35"/>
      <c r="L38" s="36">
        <f>(Visit0!L37)</f>
        <v>0</v>
      </c>
      <c r="M38" s="37"/>
      <c r="N38" s="38"/>
      <c r="O38" s="42">
        <f>(Visit0!O37)</f>
        <v>0</v>
      </c>
      <c r="P38" s="42"/>
      <c r="Q38" s="42"/>
      <c r="R38" s="42"/>
      <c r="S38" s="42"/>
      <c r="T38" s="42">
        <f>(Visit0!T37)</f>
        <v>0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f>(Visit0!AH37)</f>
        <v>0</v>
      </c>
      <c r="AI38" s="42"/>
      <c r="AJ38" s="42"/>
      <c r="AK38" s="42">
        <f>(Visit0!AK37)</f>
        <v>0</v>
      </c>
      <c r="AL38" s="42"/>
      <c r="AM38" s="42"/>
      <c r="AN38" s="42"/>
      <c r="AO38" s="42"/>
      <c r="AP38" s="36">
        <f>(Visit0!AP37)</f>
        <v>0</v>
      </c>
      <c r="AQ38" s="37"/>
      <c r="AR38" s="37"/>
      <c r="AS38" s="37"/>
      <c r="AT38" s="38"/>
      <c r="AU38" s="42">
        <f>(Visit0!AU37)</f>
        <v>0</v>
      </c>
      <c r="AV38" s="42"/>
      <c r="AW38" s="42"/>
      <c r="AX38" s="42">
        <f>(Visit0!AX37)</f>
        <v>0</v>
      </c>
      <c r="AY38" s="42"/>
      <c r="AZ38" s="42"/>
      <c r="BA38" s="42"/>
      <c r="BB38" s="42">
        <f>(Visit0!BB37)</f>
        <v>0</v>
      </c>
      <c r="BC38" s="42"/>
      <c r="BD38" s="42"/>
      <c r="BE38" s="42"/>
    </row>
    <row r="39" spans="2:57" ht="14.25">
      <c r="B39" s="35" t="s">
        <v>14</v>
      </c>
      <c r="C39" s="35"/>
      <c r="D39" s="35"/>
      <c r="E39" s="35"/>
      <c r="F39" s="35"/>
      <c r="G39" s="35"/>
      <c r="H39" s="87" t="s">
        <v>16</v>
      </c>
      <c r="I39" s="35"/>
      <c r="J39" s="87" t="s">
        <v>16</v>
      </c>
      <c r="K39" s="35"/>
      <c r="L39" s="36">
        <f>(Visit0!L38)</f>
        <v>0</v>
      </c>
      <c r="M39" s="37"/>
      <c r="N39" s="38"/>
      <c r="O39" s="42">
        <f>(Visit0!O38)</f>
        <v>0</v>
      </c>
      <c r="P39" s="42"/>
      <c r="Q39" s="42"/>
      <c r="R39" s="42"/>
      <c r="S39" s="42"/>
      <c r="T39" s="42">
        <f>(Visit0!T38)</f>
        <v>0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f>(Visit0!AH38)</f>
        <v>0</v>
      </c>
      <c r="AI39" s="42"/>
      <c r="AJ39" s="42"/>
      <c r="AK39" s="42">
        <f>(Visit0!AK38)</f>
        <v>0</v>
      </c>
      <c r="AL39" s="42"/>
      <c r="AM39" s="42"/>
      <c r="AN39" s="42"/>
      <c r="AO39" s="42"/>
      <c r="AP39" s="36">
        <f>(Visit0!AP38)</f>
        <v>0</v>
      </c>
      <c r="AQ39" s="37"/>
      <c r="AR39" s="37"/>
      <c r="AS39" s="37"/>
      <c r="AT39" s="38"/>
      <c r="AU39" s="42">
        <f>(Visit0!AU38)</f>
        <v>0</v>
      </c>
      <c r="AV39" s="42"/>
      <c r="AW39" s="42"/>
      <c r="AX39" s="42">
        <f>(Visit0!AX38)</f>
        <v>0</v>
      </c>
      <c r="AY39" s="42"/>
      <c r="AZ39" s="42"/>
      <c r="BA39" s="42"/>
      <c r="BB39" s="42">
        <f>(Visit0!BB38)</f>
        <v>0</v>
      </c>
      <c r="BC39" s="42"/>
      <c r="BD39" s="42"/>
      <c r="BE39" s="42"/>
    </row>
    <row r="40" spans="2:57" ht="14.25">
      <c r="B40" s="35" t="s">
        <v>18</v>
      </c>
      <c r="C40" s="35"/>
      <c r="D40" s="35"/>
      <c r="E40" s="35"/>
      <c r="F40" s="35"/>
      <c r="G40" s="35"/>
      <c r="H40" s="42">
        <f>(Visit0!H39)</f>
        <v>0</v>
      </c>
      <c r="I40" s="42"/>
      <c r="J40" s="42">
        <f>(Visit0!J39)</f>
        <v>0</v>
      </c>
      <c r="K40" s="42"/>
      <c r="L40" s="36">
        <f>(Visit0!L39)</f>
        <v>0</v>
      </c>
      <c r="M40" s="37"/>
      <c r="N40" s="38"/>
      <c r="O40" s="42">
        <f>(Visit0!O39)</f>
        <v>0</v>
      </c>
      <c r="P40" s="42"/>
      <c r="Q40" s="42"/>
      <c r="R40" s="42"/>
      <c r="S40" s="42"/>
      <c r="T40" s="42">
        <f>(Visit0!T39)</f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>
        <f>(Visit0!AH39)</f>
        <v>0</v>
      </c>
      <c r="AI40" s="42"/>
      <c r="AJ40" s="42"/>
      <c r="AK40" s="42">
        <f>(Visit0!AK39)</f>
        <v>0</v>
      </c>
      <c r="AL40" s="42"/>
      <c r="AM40" s="42"/>
      <c r="AN40" s="42"/>
      <c r="AO40" s="42"/>
      <c r="AP40" s="36">
        <f>(Visit0!AP39)</f>
        <v>0</v>
      </c>
      <c r="AQ40" s="37"/>
      <c r="AR40" s="37"/>
      <c r="AS40" s="37"/>
      <c r="AT40" s="38"/>
      <c r="AU40" s="42">
        <f>(Visit0!AU39)</f>
        <v>0</v>
      </c>
      <c r="AV40" s="42"/>
      <c r="AW40" s="42"/>
      <c r="AX40" s="42">
        <f>(Visit0!AX39)</f>
        <v>0</v>
      </c>
      <c r="AY40" s="42"/>
      <c r="AZ40" s="42"/>
      <c r="BA40" s="42"/>
      <c r="BB40" s="42">
        <f>(Visit0!BB39)</f>
        <v>0</v>
      </c>
      <c r="BC40" s="42"/>
      <c r="BD40" s="42"/>
      <c r="BE40" s="42"/>
    </row>
    <row r="41" spans="2:57" ht="14.25">
      <c r="B41" s="35" t="s">
        <v>18</v>
      </c>
      <c r="C41" s="35"/>
      <c r="D41" s="35"/>
      <c r="E41" s="35"/>
      <c r="F41" s="35"/>
      <c r="G41" s="35"/>
      <c r="H41" s="42">
        <f>(Visit0!H40)</f>
        <v>0</v>
      </c>
      <c r="I41" s="42"/>
      <c r="J41" s="42">
        <f>(Visit0!J40)</f>
        <v>0</v>
      </c>
      <c r="K41" s="42"/>
      <c r="L41" s="36">
        <f>(Visit0!L40)</f>
        <v>0</v>
      </c>
      <c r="M41" s="37"/>
      <c r="N41" s="38"/>
      <c r="O41" s="42">
        <f>(Visit0!O40)</f>
        <v>0</v>
      </c>
      <c r="P41" s="42"/>
      <c r="Q41" s="42"/>
      <c r="R41" s="42"/>
      <c r="S41" s="42"/>
      <c r="T41" s="42">
        <f>(Visit0!T40)</f>
        <v>0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>
        <f>(Visit0!AH40)</f>
        <v>0</v>
      </c>
      <c r="AI41" s="42"/>
      <c r="AJ41" s="42"/>
      <c r="AK41" s="42">
        <f>(Visit0!AK40)</f>
        <v>0</v>
      </c>
      <c r="AL41" s="42"/>
      <c r="AM41" s="42"/>
      <c r="AN41" s="42"/>
      <c r="AO41" s="42"/>
      <c r="AP41" s="36">
        <f>(Visit0!AP40)</f>
        <v>0</v>
      </c>
      <c r="AQ41" s="37"/>
      <c r="AR41" s="37"/>
      <c r="AS41" s="37"/>
      <c r="AT41" s="38"/>
      <c r="AU41" s="42">
        <f>(Visit0!AU40)</f>
        <v>0</v>
      </c>
      <c r="AV41" s="42"/>
      <c r="AW41" s="42"/>
      <c r="AX41" s="42">
        <f>(Visit0!AX40)</f>
        <v>0</v>
      </c>
      <c r="AY41" s="42"/>
      <c r="AZ41" s="42"/>
      <c r="BA41" s="42"/>
      <c r="BB41" s="42">
        <f>(Visit0!BB40)</f>
        <v>0</v>
      </c>
      <c r="BC41" s="42"/>
      <c r="BD41" s="42"/>
      <c r="BE41" s="42"/>
    </row>
    <row r="42" spans="2:57" ht="14.25">
      <c r="B42" s="35" t="s">
        <v>18</v>
      </c>
      <c r="C42" s="35"/>
      <c r="D42" s="35"/>
      <c r="E42" s="35"/>
      <c r="F42" s="35"/>
      <c r="G42" s="35"/>
      <c r="H42" s="42">
        <f>(Visit0!H41)</f>
        <v>0</v>
      </c>
      <c r="I42" s="42"/>
      <c r="J42" s="42">
        <f>(Visit0!J41)</f>
        <v>0</v>
      </c>
      <c r="K42" s="42"/>
      <c r="L42" s="36">
        <f>(Visit0!L41)</f>
        <v>0</v>
      </c>
      <c r="M42" s="37"/>
      <c r="N42" s="38"/>
      <c r="O42" s="42">
        <f>(Visit0!O41)</f>
        <v>0</v>
      </c>
      <c r="P42" s="42"/>
      <c r="Q42" s="42"/>
      <c r="R42" s="42"/>
      <c r="S42" s="42"/>
      <c r="T42" s="42">
        <f>(Visit0!T41)</f>
        <v>0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f>(Visit0!AH41)</f>
        <v>0</v>
      </c>
      <c r="AI42" s="42"/>
      <c r="AJ42" s="42"/>
      <c r="AK42" s="42">
        <f>(Visit0!AK41)</f>
        <v>0</v>
      </c>
      <c r="AL42" s="42"/>
      <c r="AM42" s="42"/>
      <c r="AN42" s="42"/>
      <c r="AO42" s="42"/>
      <c r="AP42" s="36">
        <f>(Visit0!AP41)</f>
        <v>0</v>
      </c>
      <c r="AQ42" s="37"/>
      <c r="AR42" s="37"/>
      <c r="AS42" s="37"/>
      <c r="AT42" s="38"/>
      <c r="AU42" s="42">
        <f>(Visit0!AU41)</f>
        <v>0</v>
      </c>
      <c r="AV42" s="42"/>
      <c r="AW42" s="42"/>
      <c r="AX42" s="42">
        <f>(Visit0!AX41)</f>
        <v>0</v>
      </c>
      <c r="AY42" s="42"/>
      <c r="AZ42" s="42"/>
      <c r="BA42" s="42"/>
      <c r="BB42" s="42">
        <f>(Visit0!BB41)</f>
        <v>0</v>
      </c>
      <c r="BC42" s="42"/>
      <c r="BD42" s="42"/>
      <c r="BE42" s="42"/>
    </row>
    <row r="43" spans="2:57" ht="14.25">
      <c r="B43" s="35" t="s">
        <v>18</v>
      </c>
      <c r="C43" s="35"/>
      <c r="D43" s="35"/>
      <c r="E43" s="35"/>
      <c r="F43" s="35"/>
      <c r="G43" s="35"/>
      <c r="H43" s="42">
        <f>(Visit0!H42)</f>
        <v>0</v>
      </c>
      <c r="I43" s="42"/>
      <c r="J43" s="42">
        <f>(Visit0!J42)</f>
        <v>0</v>
      </c>
      <c r="K43" s="42"/>
      <c r="L43" s="36">
        <f>(Visit0!L42)</f>
        <v>0</v>
      </c>
      <c r="M43" s="37"/>
      <c r="N43" s="38"/>
      <c r="O43" s="42">
        <f>(Visit0!O42)</f>
        <v>0</v>
      </c>
      <c r="P43" s="42"/>
      <c r="Q43" s="42"/>
      <c r="R43" s="42"/>
      <c r="S43" s="42"/>
      <c r="T43" s="42">
        <f>(Visit0!T42)</f>
        <v>0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f>(Visit0!AH42)</f>
        <v>0</v>
      </c>
      <c r="AI43" s="42"/>
      <c r="AJ43" s="42"/>
      <c r="AK43" s="42">
        <f>(Visit0!AK42)</f>
        <v>0</v>
      </c>
      <c r="AL43" s="42"/>
      <c r="AM43" s="42"/>
      <c r="AN43" s="42"/>
      <c r="AO43" s="42"/>
      <c r="AP43" s="36">
        <f>(Visit0!AP42)</f>
        <v>0</v>
      </c>
      <c r="AQ43" s="37"/>
      <c r="AR43" s="37"/>
      <c r="AS43" s="37"/>
      <c r="AT43" s="38"/>
      <c r="AU43" s="42">
        <f>(Visit0!AU42)</f>
        <v>0</v>
      </c>
      <c r="AV43" s="42"/>
      <c r="AW43" s="42"/>
      <c r="AX43" s="42">
        <f>(Visit0!AX42)</f>
        <v>0</v>
      </c>
      <c r="AY43" s="42"/>
      <c r="AZ43" s="42"/>
      <c r="BA43" s="42"/>
      <c r="BB43" s="42">
        <f>(Visit0!BB42)</f>
        <v>0</v>
      </c>
      <c r="BC43" s="42"/>
      <c r="BD43" s="42"/>
      <c r="BE43" s="42"/>
    </row>
    <row r="44" spans="2:57" ht="14.25">
      <c r="B44" s="35" t="s">
        <v>18</v>
      </c>
      <c r="C44" s="35"/>
      <c r="D44" s="35"/>
      <c r="E44" s="35"/>
      <c r="F44" s="35"/>
      <c r="G44" s="35"/>
      <c r="H44" s="42">
        <f>(Visit0!H43)</f>
        <v>0</v>
      </c>
      <c r="I44" s="42"/>
      <c r="J44" s="42">
        <f>(Visit0!J43)</f>
        <v>0</v>
      </c>
      <c r="K44" s="42"/>
      <c r="L44" s="36">
        <f>(Visit0!L43)</f>
        <v>0</v>
      </c>
      <c r="M44" s="37"/>
      <c r="N44" s="38"/>
      <c r="O44" s="42">
        <f>(Visit0!O43)</f>
        <v>0</v>
      </c>
      <c r="P44" s="42"/>
      <c r="Q44" s="42"/>
      <c r="R44" s="42"/>
      <c r="S44" s="42"/>
      <c r="T44" s="42">
        <f>(Visit0!T43)</f>
        <v>0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f>(Visit0!AH43)</f>
        <v>0</v>
      </c>
      <c r="AI44" s="42"/>
      <c r="AJ44" s="42"/>
      <c r="AK44" s="42">
        <f>(Visit0!AK43)</f>
        <v>0</v>
      </c>
      <c r="AL44" s="42"/>
      <c r="AM44" s="42"/>
      <c r="AN44" s="42"/>
      <c r="AO44" s="42"/>
      <c r="AP44" s="36">
        <f>(Visit0!AP43)</f>
        <v>0</v>
      </c>
      <c r="AQ44" s="37"/>
      <c r="AR44" s="37"/>
      <c r="AS44" s="37"/>
      <c r="AT44" s="38"/>
      <c r="AU44" s="42">
        <f>(Visit0!AU43)</f>
        <v>0</v>
      </c>
      <c r="AV44" s="42"/>
      <c r="AW44" s="42"/>
      <c r="AX44" s="42">
        <f>(Visit0!AX43)</f>
        <v>0</v>
      </c>
      <c r="AY44" s="42"/>
      <c r="AZ44" s="42"/>
      <c r="BA44" s="42"/>
      <c r="BB44" s="42">
        <f>(Visit0!BB43)</f>
        <v>0</v>
      </c>
      <c r="BC44" s="42"/>
      <c r="BD44" s="42"/>
      <c r="BE44" s="42"/>
    </row>
    <row r="45" spans="2:57" ht="14.25">
      <c r="B45" s="35" t="s">
        <v>18</v>
      </c>
      <c r="C45" s="35"/>
      <c r="D45" s="35"/>
      <c r="E45" s="35"/>
      <c r="F45" s="35"/>
      <c r="G45" s="35"/>
      <c r="H45" s="42">
        <f>(Visit0!H44)</f>
        <v>0</v>
      </c>
      <c r="I45" s="42"/>
      <c r="J45" s="42">
        <f>(Visit0!J44)</f>
        <v>0</v>
      </c>
      <c r="K45" s="42"/>
      <c r="L45" s="36">
        <f>(Visit0!L44)</f>
        <v>0</v>
      </c>
      <c r="M45" s="37"/>
      <c r="N45" s="38"/>
      <c r="O45" s="42">
        <f>(Visit0!O44)</f>
        <v>0</v>
      </c>
      <c r="P45" s="42"/>
      <c r="Q45" s="42"/>
      <c r="R45" s="42"/>
      <c r="S45" s="42"/>
      <c r="T45" s="42">
        <f>(Visit0!T44)</f>
        <v>0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>
        <f>(Visit0!AH44)</f>
        <v>0</v>
      </c>
      <c r="AI45" s="42"/>
      <c r="AJ45" s="42"/>
      <c r="AK45" s="42">
        <f>(Visit0!AK44)</f>
        <v>0</v>
      </c>
      <c r="AL45" s="42"/>
      <c r="AM45" s="42"/>
      <c r="AN45" s="42"/>
      <c r="AO45" s="42"/>
      <c r="AP45" s="36">
        <f>(Visit0!AP44)</f>
        <v>0</v>
      </c>
      <c r="AQ45" s="37"/>
      <c r="AR45" s="37"/>
      <c r="AS45" s="37"/>
      <c r="AT45" s="38"/>
      <c r="AU45" s="42">
        <f>(Visit0!AU44)</f>
        <v>0</v>
      </c>
      <c r="AV45" s="42"/>
      <c r="AW45" s="42"/>
      <c r="AX45" s="42">
        <f>(Visit0!AX44)</f>
        <v>0</v>
      </c>
      <c r="AY45" s="42"/>
      <c r="AZ45" s="42"/>
      <c r="BA45" s="42"/>
      <c r="BB45" s="42">
        <f>(Visit0!BB44)</f>
        <v>0</v>
      </c>
      <c r="BC45" s="42"/>
      <c r="BD45" s="42"/>
      <c r="BE45" s="42"/>
    </row>
    <row r="46" spans="2:57" ht="14.25">
      <c r="B46" s="35" t="s">
        <v>18</v>
      </c>
      <c r="C46" s="35"/>
      <c r="D46" s="35"/>
      <c r="E46" s="35"/>
      <c r="F46" s="35"/>
      <c r="G46" s="35"/>
      <c r="H46" s="42">
        <f>(Visit0!H45)</f>
        <v>0</v>
      </c>
      <c r="I46" s="42"/>
      <c r="J46" s="42">
        <f>(Visit0!J45)</f>
        <v>0</v>
      </c>
      <c r="K46" s="42"/>
      <c r="L46" s="36">
        <f>(Visit0!L45)</f>
        <v>0</v>
      </c>
      <c r="M46" s="37"/>
      <c r="N46" s="38"/>
      <c r="O46" s="42">
        <f>(Visit0!O45)</f>
        <v>0</v>
      </c>
      <c r="P46" s="42"/>
      <c r="Q46" s="42"/>
      <c r="R46" s="42"/>
      <c r="S46" s="42"/>
      <c r="T46" s="42">
        <f>(Visit0!T45)</f>
        <v>0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>
        <f>(Visit0!AH45)</f>
        <v>0</v>
      </c>
      <c r="AI46" s="42"/>
      <c r="AJ46" s="42"/>
      <c r="AK46" s="42">
        <f>(Visit0!AK45)</f>
        <v>0</v>
      </c>
      <c r="AL46" s="42"/>
      <c r="AM46" s="42"/>
      <c r="AN46" s="42"/>
      <c r="AO46" s="42"/>
      <c r="AP46" s="36">
        <f>(Visit0!AP45)</f>
        <v>0</v>
      </c>
      <c r="AQ46" s="37"/>
      <c r="AR46" s="37"/>
      <c r="AS46" s="37"/>
      <c r="AT46" s="38"/>
      <c r="AU46" s="42">
        <f>(Visit0!AU45)</f>
        <v>0</v>
      </c>
      <c r="AV46" s="42"/>
      <c r="AW46" s="42"/>
      <c r="AX46" s="42">
        <f>(Visit0!AX45)</f>
        <v>0</v>
      </c>
      <c r="AY46" s="42"/>
      <c r="AZ46" s="42"/>
      <c r="BA46" s="42"/>
      <c r="BB46" s="42">
        <f>(Visit0!BB45)</f>
        <v>0</v>
      </c>
      <c r="BC46" s="42"/>
      <c r="BD46" s="42"/>
      <c r="BE46" s="42"/>
    </row>
    <row r="47" spans="2:57" ht="14.25">
      <c r="B47" s="35" t="s">
        <v>18</v>
      </c>
      <c r="C47" s="35"/>
      <c r="D47" s="35"/>
      <c r="E47" s="35"/>
      <c r="F47" s="35"/>
      <c r="G47" s="35"/>
      <c r="H47" s="42">
        <f>(Visit0!H46)</f>
        <v>0</v>
      </c>
      <c r="I47" s="42"/>
      <c r="J47" s="42">
        <f>(Visit0!J46)</f>
        <v>0</v>
      </c>
      <c r="K47" s="42"/>
      <c r="L47" s="36">
        <f>(Visit0!L46)</f>
        <v>0</v>
      </c>
      <c r="M47" s="37"/>
      <c r="N47" s="38"/>
      <c r="O47" s="42">
        <f>(Visit0!O46)</f>
        <v>0</v>
      </c>
      <c r="P47" s="42"/>
      <c r="Q47" s="42"/>
      <c r="R47" s="42"/>
      <c r="S47" s="42"/>
      <c r="T47" s="42">
        <f>(Visit0!T46)</f>
        <v>0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>
        <f>(Visit0!AH46)</f>
        <v>0</v>
      </c>
      <c r="AI47" s="42"/>
      <c r="AJ47" s="42"/>
      <c r="AK47" s="42">
        <f>(Visit0!AK46)</f>
        <v>0</v>
      </c>
      <c r="AL47" s="42"/>
      <c r="AM47" s="42"/>
      <c r="AN47" s="42"/>
      <c r="AO47" s="42"/>
      <c r="AP47" s="36">
        <f>(Visit0!AP46)</f>
        <v>0</v>
      </c>
      <c r="AQ47" s="37"/>
      <c r="AR47" s="37"/>
      <c r="AS47" s="37"/>
      <c r="AT47" s="38"/>
      <c r="AU47" s="42">
        <f>(Visit0!AU46)</f>
        <v>0</v>
      </c>
      <c r="AV47" s="42"/>
      <c r="AW47" s="42"/>
      <c r="AX47" s="42">
        <f>(Visit0!AX46)</f>
        <v>0</v>
      </c>
      <c r="AY47" s="42"/>
      <c r="AZ47" s="42"/>
      <c r="BA47" s="42"/>
      <c r="BB47" s="42">
        <f>(Visit0!BB46)</f>
        <v>0</v>
      </c>
      <c r="BC47" s="42"/>
      <c r="BD47" s="42"/>
      <c r="BE47" s="42"/>
    </row>
    <row r="48" spans="2:57" ht="14.25">
      <c r="B48" s="35" t="s">
        <v>18</v>
      </c>
      <c r="C48" s="35"/>
      <c r="D48" s="35"/>
      <c r="E48" s="35"/>
      <c r="F48" s="35"/>
      <c r="G48" s="35"/>
      <c r="H48" s="42">
        <f>(Visit0!H47)</f>
        <v>0</v>
      </c>
      <c r="I48" s="42"/>
      <c r="J48" s="42">
        <f>(Visit0!J47)</f>
        <v>0</v>
      </c>
      <c r="K48" s="42"/>
      <c r="L48" s="36">
        <f>(Visit0!L47)</f>
        <v>0</v>
      </c>
      <c r="M48" s="37"/>
      <c r="N48" s="38"/>
      <c r="O48" s="42">
        <f>(Visit0!O47)</f>
        <v>0</v>
      </c>
      <c r="P48" s="42"/>
      <c r="Q48" s="42"/>
      <c r="R48" s="42"/>
      <c r="S48" s="42"/>
      <c r="T48" s="42">
        <f>(Visit0!T47)</f>
        <v>0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>
        <f>(Visit0!AH47)</f>
        <v>0</v>
      </c>
      <c r="AI48" s="42"/>
      <c r="AJ48" s="42"/>
      <c r="AK48" s="42">
        <f>(Visit0!AK47)</f>
        <v>0</v>
      </c>
      <c r="AL48" s="42"/>
      <c r="AM48" s="42"/>
      <c r="AN48" s="42"/>
      <c r="AO48" s="42"/>
      <c r="AP48" s="36">
        <f>(Visit0!AP47)</f>
        <v>0</v>
      </c>
      <c r="AQ48" s="37"/>
      <c r="AR48" s="37"/>
      <c r="AS48" s="37"/>
      <c r="AT48" s="38"/>
      <c r="AU48" s="42">
        <f>(Visit0!AU47)</f>
        <v>0</v>
      </c>
      <c r="AV48" s="42"/>
      <c r="AW48" s="42"/>
      <c r="AX48" s="42">
        <f>(Visit0!AX47)</f>
        <v>0</v>
      </c>
      <c r="AY48" s="42"/>
      <c r="AZ48" s="42"/>
      <c r="BA48" s="42"/>
      <c r="BB48" s="42">
        <f>(Visit0!BB47)</f>
        <v>0</v>
      </c>
      <c r="BC48" s="42"/>
      <c r="BD48" s="42"/>
      <c r="BE48" s="42"/>
    </row>
    <row r="49" spans="2:57" ht="14.25">
      <c r="B49" s="35" t="s">
        <v>18</v>
      </c>
      <c r="C49" s="35"/>
      <c r="D49" s="35"/>
      <c r="E49" s="35"/>
      <c r="F49" s="35"/>
      <c r="G49" s="35"/>
      <c r="H49" s="42">
        <f>(Visit0!H48)</f>
        <v>0</v>
      </c>
      <c r="I49" s="42"/>
      <c r="J49" s="42">
        <f>(Visit0!J48)</f>
        <v>0</v>
      </c>
      <c r="K49" s="42"/>
      <c r="L49" s="36">
        <f>(Visit0!L48)</f>
        <v>0</v>
      </c>
      <c r="M49" s="37"/>
      <c r="N49" s="38"/>
      <c r="O49" s="42">
        <f>(Visit0!O48)</f>
        <v>0</v>
      </c>
      <c r="P49" s="42"/>
      <c r="Q49" s="42"/>
      <c r="R49" s="42"/>
      <c r="S49" s="42"/>
      <c r="T49" s="42">
        <f>(Visit0!T48)</f>
        <v>0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>
        <f>(Visit0!AH48)</f>
        <v>0</v>
      </c>
      <c r="AI49" s="42"/>
      <c r="AJ49" s="42"/>
      <c r="AK49" s="42">
        <f>(Visit0!AK48)</f>
        <v>0</v>
      </c>
      <c r="AL49" s="42"/>
      <c r="AM49" s="42"/>
      <c r="AN49" s="42"/>
      <c r="AO49" s="42"/>
      <c r="AP49" s="36">
        <f>(Visit0!AP48)</f>
        <v>0</v>
      </c>
      <c r="AQ49" s="37"/>
      <c r="AR49" s="37"/>
      <c r="AS49" s="37"/>
      <c r="AT49" s="38"/>
      <c r="AU49" s="42">
        <f>(Visit0!AU48)</f>
        <v>0</v>
      </c>
      <c r="AV49" s="42"/>
      <c r="AW49" s="42"/>
      <c r="AX49" s="42">
        <f>(Visit0!AX48)</f>
        <v>0</v>
      </c>
      <c r="AY49" s="42"/>
      <c r="AZ49" s="42"/>
      <c r="BA49" s="42"/>
      <c r="BB49" s="42">
        <f>(Visit0!BB48)</f>
        <v>0</v>
      </c>
      <c r="BC49" s="42"/>
      <c r="BD49" s="42"/>
      <c r="BE49" s="42"/>
    </row>
    <row r="50" spans="2:57" ht="14.25">
      <c r="B50" s="35" t="s">
        <v>18</v>
      </c>
      <c r="C50" s="35"/>
      <c r="D50" s="35"/>
      <c r="E50" s="35"/>
      <c r="F50" s="35"/>
      <c r="G50" s="35"/>
      <c r="H50" s="42">
        <f>(Visit0!H49)</f>
        <v>0</v>
      </c>
      <c r="I50" s="42"/>
      <c r="J50" s="42">
        <f>(Visit0!J49)</f>
        <v>0</v>
      </c>
      <c r="K50" s="42"/>
      <c r="L50" s="36">
        <f>(Visit0!L49)</f>
        <v>0</v>
      </c>
      <c r="M50" s="37"/>
      <c r="N50" s="38"/>
      <c r="O50" s="42">
        <f>(Visit0!O49)</f>
        <v>0</v>
      </c>
      <c r="P50" s="42"/>
      <c r="Q50" s="42"/>
      <c r="R50" s="42"/>
      <c r="S50" s="42"/>
      <c r="T50" s="42">
        <f>(Visit0!T49)</f>
        <v>0</v>
      </c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>
        <f>(Visit0!AH49)</f>
        <v>0</v>
      </c>
      <c r="AI50" s="42"/>
      <c r="AJ50" s="42"/>
      <c r="AK50" s="42">
        <f>(Visit0!AK49)</f>
        <v>0</v>
      </c>
      <c r="AL50" s="42"/>
      <c r="AM50" s="42"/>
      <c r="AN50" s="42"/>
      <c r="AO50" s="42"/>
      <c r="AP50" s="36">
        <f>(Visit0!AP49)</f>
        <v>0</v>
      </c>
      <c r="AQ50" s="37"/>
      <c r="AR50" s="37"/>
      <c r="AS50" s="37"/>
      <c r="AT50" s="38"/>
      <c r="AU50" s="42">
        <f>(Visit0!AU49)</f>
        <v>0</v>
      </c>
      <c r="AV50" s="42"/>
      <c r="AW50" s="42"/>
      <c r="AX50" s="42">
        <f>(Visit0!AX49)</f>
        <v>0</v>
      </c>
      <c r="AY50" s="42"/>
      <c r="AZ50" s="42"/>
      <c r="BA50" s="42"/>
      <c r="BB50" s="42">
        <f>(Visit0!BB49)</f>
        <v>0</v>
      </c>
      <c r="BC50" s="42"/>
      <c r="BD50" s="42"/>
      <c r="BE50" s="42"/>
    </row>
    <row r="51" spans="1:58" ht="12.75">
      <c r="A51" s="137" t="s">
        <v>139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</row>
    <row r="52" spans="1:58" ht="12.7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</row>
    <row r="53" spans="1:58" ht="15">
      <c r="A53" s="46" t="s">
        <v>35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2">
        <f>(Visit0!R52)</f>
        <v>0</v>
      </c>
      <c r="S53" s="42"/>
      <c r="T53" s="46" t="s">
        <v>39</v>
      </c>
      <c r="U53" s="46"/>
      <c r="V53" s="46"/>
      <c r="W53" s="46"/>
      <c r="X53" s="42">
        <f>(Visit0!X52)</f>
        <v>0</v>
      </c>
      <c r="Y53" s="42"/>
      <c r="Z53" s="42"/>
      <c r="AA53" s="42"/>
      <c r="AB53" s="42"/>
      <c r="AC53" s="42"/>
      <c r="AD53" s="42"/>
      <c r="AE53" s="42"/>
      <c r="AF53" s="42"/>
      <c r="AG53" s="42"/>
      <c r="AH53" s="46" t="s">
        <v>38</v>
      </c>
      <c r="AI53" s="46"/>
      <c r="AJ53" s="46"/>
      <c r="AK53" s="46"/>
      <c r="AL53" s="46"/>
      <c r="AM53" s="46"/>
      <c r="AN53" s="46"/>
      <c r="AO53" s="46"/>
      <c r="AP53" s="46"/>
      <c r="AQ53" s="46"/>
      <c r="AR53" s="42" t="str">
        <f>(Visit0!AR52)</f>
        <v>N</v>
      </c>
      <c r="AS53" s="42"/>
      <c r="AT53" s="46" t="s">
        <v>39</v>
      </c>
      <c r="AU53" s="46"/>
      <c r="AV53" s="46"/>
      <c r="AW53" s="46"/>
      <c r="AX53" s="42">
        <f>(Visit0!AX52)</f>
        <v>0</v>
      </c>
      <c r="AY53" s="42"/>
      <c r="AZ53" s="42"/>
      <c r="BA53" s="42"/>
      <c r="BB53" s="42"/>
      <c r="BC53" s="42"/>
      <c r="BD53" s="42"/>
      <c r="BE53" s="42"/>
      <c r="BF53" s="42"/>
    </row>
    <row r="55" spans="3:56" ht="15">
      <c r="C55" s="46" t="s">
        <v>4</v>
      </c>
      <c r="D55" s="46"/>
      <c r="E55" s="46"/>
      <c r="F55" s="46"/>
      <c r="G55" s="46"/>
      <c r="H55" s="46"/>
      <c r="I55" s="46"/>
      <c r="J55" s="46"/>
      <c r="K55" s="46" t="s">
        <v>29</v>
      </c>
      <c r="L55" s="46"/>
      <c r="M55" s="86" t="s">
        <v>7</v>
      </c>
      <c r="N55" s="46"/>
      <c r="O55" s="46"/>
      <c r="P55" s="46"/>
      <c r="Q55" s="46"/>
      <c r="R55" s="46"/>
      <c r="S55" s="86" t="s">
        <v>6</v>
      </c>
      <c r="T55" s="46"/>
      <c r="U55" s="46"/>
      <c r="V55" s="46"/>
      <c r="W55" s="46"/>
      <c r="X55" s="86" t="s">
        <v>40</v>
      </c>
      <c r="Y55" s="46"/>
      <c r="Z55" s="46"/>
      <c r="AA55" s="46"/>
      <c r="AB55" s="46"/>
      <c r="AE55" s="46" t="s">
        <v>8</v>
      </c>
      <c r="AF55" s="46"/>
      <c r="AG55" s="46"/>
      <c r="AH55" s="46"/>
      <c r="AI55" s="46"/>
      <c r="AJ55" s="46"/>
      <c r="AK55" s="46"/>
      <c r="AL55" s="46"/>
      <c r="AM55" s="46" t="s">
        <v>29</v>
      </c>
      <c r="AN55" s="46"/>
      <c r="AO55" s="86" t="s">
        <v>57</v>
      </c>
      <c r="AP55" s="46"/>
      <c r="AQ55" s="46"/>
      <c r="AR55" s="46"/>
      <c r="AS55" s="46"/>
      <c r="AT55" s="46"/>
      <c r="AU55" s="86" t="s">
        <v>6</v>
      </c>
      <c r="AV55" s="46"/>
      <c r="AW55" s="46"/>
      <c r="AX55" s="46"/>
      <c r="AY55" s="46"/>
      <c r="AZ55" s="86" t="s">
        <v>40</v>
      </c>
      <c r="BA55" s="46"/>
      <c r="BB55" s="46"/>
      <c r="BC55" s="46"/>
      <c r="BD55" s="46"/>
    </row>
    <row r="56" spans="3:56" ht="14.25">
      <c r="C56" s="35" t="s">
        <v>2</v>
      </c>
      <c r="D56" s="35"/>
      <c r="E56" s="35"/>
      <c r="F56" s="35"/>
      <c r="G56" s="35"/>
      <c r="H56" s="35"/>
      <c r="I56" s="35"/>
      <c r="J56" s="35"/>
      <c r="K56" s="42">
        <f>(Visit0!K55)</f>
        <v>0</v>
      </c>
      <c r="L56" s="42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E56" s="35" t="s">
        <v>2</v>
      </c>
      <c r="AF56" s="35"/>
      <c r="AG56" s="35"/>
      <c r="AH56" s="35"/>
      <c r="AI56" s="35"/>
      <c r="AJ56" s="35"/>
      <c r="AK56" s="35"/>
      <c r="AL56" s="35"/>
      <c r="AM56" s="42">
        <f>(Visit0!AM55)</f>
        <v>0</v>
      </c>
      <c r="AN56" s="42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3:56" ht="14.25">
      <c r="C57" s="35" t="s">
        <v>3</v>
      </c>
      <c r="D57" s="35"/>
      <c r="E57" s="35"/>
      <c r="F57" s="35"/>
      <c r="G57" s="35"/>
      <c r="H57" s="35"/>
      <c r="I57" s="35"/>
      <c r="J57" s="35"/>
      <c r="K57" s="42">
        <f>(Visit0!K56)</f>
        <v>0</v>
      </c>
      <c r="L57" s="42"/>
      <c r="M57" s="42">
        <f>(Visit0!M56)</f>
        <v>0</v>
      </c>
      <c r="N57" s="42"/>
      <c r="O57" s="42"/>
      <c r="P57" s="42"/>
      <c r="Q57" s="42"/>
      <c r="R57" s="42"/>
      <c r="S57" s="42">
        <f>(Visit0!S56)</f>
        <v>0</v>
      </c>
      <c r="T57" s="42"/>
      <c r="U57" s="42"/>
      <c r="V57" s="42"/>
      <c r="W57" s="42"/>
      <c r="X57" s="42">
        <f>(Visit0!X56)</f>
        <v>0</v>
      </c>
      <c r="Y57" s="42"/>
      <c r="Z57" s="42"/>
      <c r="AA57" s="42"/>
      <c r="AB57" s="42"/>
      <c r="AE57" s="35" t="s">
        <v>3</v>
      </c>
      <c r="AF57" s="35"/>
      <c r="AG57" s="35"/>
      <c r="AH57" s="35"/>
      <c r="AI57" s="35"/>
      <c r="AJ57" s="35"/>
      <c r="AK57" s="35"/>
      <c r="AL57" s="35"/>
      <c r="AM57" s="42">
        <f>(Visit0!AM56)</f>
        <v>0</v>
      </c>
      <c r="AN57" s="42"/>
      <c r="AO57" s="42">
        <f>(Visit0!AO56)</f>
        <v>0</v>
      </c>
      <c r="AP57" s="42"/>
      <c r="AQ57" s="42"/>
      <c r="AR57" s="42"/>
      <c r="AS57" s="42"/>
      <c r="AT57" s="42"/>
      <c r="AU57" s="42">
        <f>(Visit0!AU56)</f>
        <v>0</v>
      </c>
      <c r="AV57" s="42"/>
      <c r="AW57" s="42"/>
      <c r="AX57" s="42"/>
      <c r="AY57" s="42"/>
      <c r="AZ57" s="42">
        <f>(Visit0!AZ56)</f>
        <v>0</v>
      </c>
      <c r="BA57" s="42"/>
      <c r="BB57" s="42"/>
      <c r="BC57" s="42"/>
      <c r="BD57" s="42"/>
    </row>
    <row r="58" spans="3:56" ht="14.25">
      <c r="C58" s="35" t="s">
        <v>5</v>
      </c>
      <c r="D58" s="35"/>
      <c r="E58" s="35"/>
      <c r="F58" s="35"/>
      <c r="G58" s="35"/>
      <c r="H58" s="35"/>
      <c r="I58" s="35"/>
      <c r="J58" s="35"/>
      <c r="K58" s="42">
        <f>(Visit0!K57)</f>
        <v>0</v>
      </c>
      <c r="L58" s="42"/>
      <c r="M58" s="42">
        <f>(Visit0!M57)</f>
        <v>0</v>
      </c>
      <c r="N58" s="42"/>
      <c r="O58" s="42"/>
      <c r="P58" s="42"/>
      <c r="Q58" s="42"/>
      <c r="R58" s="42"/>
      <c r="S58" s="42">
        <f>(Visit0!S57)</f>
        <v>0</v>
      </c>
      <c r="T58" s="42"/>
      <c r="U58" s="42"/>
      <c r="V58" s="42"/>
      <c r="W58" s="42"/>
      <c r="X58" s="81" t="s">
        <v>58</v>
      </c>
      <c r="Y58" s="70"/>
      <c r="Z58" s="70"/>
      <c r="AA58" s="70"/>
      <c r="AB58" s="70"/>
      <c r="AE58" s="35" t="s">
        <v>5</v>
      </c>
      <c r="AF58" s="35"/>
      <c r="AG58" s="35"/>
      <c r="AH58" s="35"/>
      <c r="AI58" s="35"/>
      <c r="AJ58" s="35"/>
      <c r="AK58" s="35"/>
      <c r="AL58" s="35"/>
      <c r="AM58" s="42">
        <f>(Visit0!AM57)</f>
        <v>0</v>
      </c>
      <c r="AN58" s="42"/>
      <c r="AO58" s="42">
        <f>(Visit0!AO57)</f>
        <v>0</v>
      </c>
      <c r="AP58" s="42"/>
      <c r="AQ58" s="42"/>
      <c r="AR58" s="42"/>
      <c r="AS58" s="42"/>
      <c r="AT58" s="42"/>
      <c r="AU58" s="42">
        <f>(Visit0!AU57)</f>
        <v>0</v>
      </c>
      <c r="AV58" s="42"/>
      <c r="AW58" s="42"/>
      <c r="AX58" s="42"/>
      <c r="AY58" s="42"/>
      <c r="AZ58" s="81" t="s">
        <v>58</v>
      </c>
      <c r="BA58" s="70"/>
      <c r="BB58" s="70"/>
      <c r="BC58" s="70"/>
      <c r="BD58" s="70"/>
    </row>
    <row r="59" spans="3:56" ht="14.25">
      <c r="C59" s="7"/>
      <c r="D59" s="7"/>
      <c r="E59" s="7"/>
      <c r="F59" s="7"/>
      <c r="G59" s="7"/>
      <c r="H59" s="7"/>
      <c r="I59" s="7"/>
      <c r="J59" s="7"/>
      <c r="X59" s="8"/>
      <c r="Y59" s="6"/>
      <c r="Z59" s="6"/>
      <c r="AA59" s="6"/>
      <c r="AB59" s="6"/>
      <c r="AE59" s="72" t="s">
        <v>66</v>
      </c>
      <c r="AF59" s="73"/>
      <c r="AG59" s="73"/>
      <c r="AH59" s="73"/>
      <c r="AI59" s="73"/>
      <c r="AJ59" s="73"/>
      <c r="AK59" s="73"/>
      <c r="AL59" s="74"/>
      <c r="AM59" s="42">
        <f>(Visit0!AM58)</f>
        <v>0</v>
      </c>
      <c r="AN59" s="42"/>
      <c r="AO59" s="35" t="s">
        <v>67</v>
      </c>
      <c r="AP59" s="35"/>
      <c r="AQ59" s="35"/>
      <c r="AR59" s="42">
        <f>(Visit0!AR58)</f>
        <v>0</v>
      </c>
      <c r="AS59" s="42"/>
      <c r="AT59" s="35" t="s">
        <v>68</v>
      </c>
      <c r="AU59" s="35"/>
      <c r="AV59" s="35"/>
      <c r="AW59" s="42">
        <f>(Visit0!AW58)</f>
        <v>0</v>
      </c>
      <c r="AX59" s="42"/>
      <c r="AY59" s="35" t="s">
        <v>69</v>
      </c>
      <c r="AZ59" s="35"/>
      <c r="BA59" s="35"/>
      <c r="BB59" s="35"/>
      <c r="BC59" s="42">
        <f>(Visit0!BC58)</f>
        <v>0</v>
      </c>
      <c r="BD59" s="42"/>
    </row>
    <row r="61" spans="14:45" ht="14.25">
      <c r="N61" s="35" t="s">
        <v>41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42">
        <f>(Visit0!AA60)</f>
        <v>0</v>
      </c>
      <c r="AB61" s="42"/>
      <c r="AE61" s="39" t="s">
        <v>42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>
        <f>(Visit0!AR60)</f>
        <v>0</v>
      </c>
      <c r="AS61" s="42"/>
    </row>
    <row r="62" spans="14:25" ht="14.2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58" ht="15.75">
      <c r="A63" s="11"/>
      <c r="B63" s="11"/>
      <c r="C63" s="11"/>
      <c r="D63" s="59" t="s">
        <v>111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11"/>
      <c r="BE63" s="11"/>
      <c r="BF63" s="11"/>
    </row>
    <row r="65" spans="7:55" ht="14.25">
      <c r="G65" s="43" t="s">
        <v>44</v>
      </c>
      <c r="H65" s="43"/>
      <c r="I65" s="43"/>
      <c r="J65" s="43"/>
      <c r="K65" s="43"/>
      <c r="L65" s="43"/>
      <c r="M65" s="43"/>
      <c r="N65" s="43"/>
      <c r="O65" s="43"/>
      <c r="P65" s="43"/>
      <c r="Q65" s="42">
        <f>(Visit0!Q64)</f>
        <v>0</v>
      </c>
      <c r="R65" s="42"/>
      <c r="S65" s="42"/>
      <c r="T65" s="42"/>
      <c r="W65" s="43" t="s">
        <v>45</v>
      </c>
      <c r="X65" s="43"/>
      <c r="Y65" s="43"/>
      <c r="Z65" s="43"/>
      <c r="AA65" s="43"/>
      <c r="AB65" s="43"/>
      <c r="AC65" s="43"/>
      <c r="AD65" s="43"/>
      <c r="AE65" s="43"/>
      <c r="AF65" s="43"/>
      <c r="AG65" s="42">
        <f>(Visit0!AG64)</f>
        <v>0</v>
      </c>
      <c r="AH65" s="42"/>
      <c r="AI65" s="42"/>
      <c r="AJ65" s="42"/>
      <c r="AM65" s="43" t="s">
        <v>47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2">
        <f>(Visit0!AZ64)</f>
        <v>0</v>
      </c>
      <c r="BA65" s="42"/>
      <c r="BB65" s="42"/>
      <c r="BC65" s="42"/>
    </row>
    <row r="66" spans="7:55" ht="14.25">
      <c r="G66" s="43" t="s">
        <v>43</v>
      </c>
      <c r="H66" s="43"/>
      <c r="I66" s="43"/>
      <c r="J66" s="43"/>
      <c r="K66" s="43"/>
      <c r="L66" s="43"/>
      <c r="M66" s="43"/>
      <c r="N66" s="43"/>
      <c r="O66" s="43"/>
      <c r="P66" s="43"/>
      <c r="Q66" s="42">
        <f>(Visit0!Q65)</f>
        <v>0</v>
      </c>
      <c r="R66" s="42"/>
      <c r="S66" s="42"/>
      <c r="T66" s="42"/>
      <c r="W66" s="43" t="s">
        <v>46</v>
      </c>
      <c r="X66" s="43"/>
      <c r="Y66" s="43"/>
      <c r="Z66" s="43"/>
      <c r="AA66" s="43"/>
      <c r="AB66" s="43"/>
      <c r="AC66" s="43"/>
      <c r="AD66" s="43"/>
      <c r="AE66" s="43"/>
      <c r="AF66" s="43"/>
      <c r="AG66" s="42">
        <f>(Visit0!AG65)</f>
        <v>0</v>
      </c>
      <c r="AH66" s="42"/>
      <c r="AI66" s="42"/>
      <c r="AJ66" s="42"/>
      <c r="AM66" s="43" t="s">
        <v>48</v>
      </c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2">
        <f>(Visit0!AZ65)</f>
        <v>0</v>
      </c>
      <c r="BA66" s="42"/>
      <c r="BB66" s="42"/>
      <c r="BC66" s="42"/>
    </row>
    <row r="67" spans="7:55" ht="14.2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2:57" ht="14.25">
      <c r="B68" s="69" t="s">
        <v>60</v>
      </c>
      <c r="C68" s="69"/>
      <c r="D68" s="69"/>
      <c r="E68" s="69"/>
      <c r="F68" s="69"/>
      <c r="G68" s="69"/>
      <c r="H68" s="69"/>
      <c r="I68" s="69"/>
      <c r="J68" s="69"/>
      <c r="K68" s="69"/>
      <c r="L68" s="70">
        <f>IF(Q65&gt;0,Q65,Q66/2.2)</f>
        <v>0</v>
      </c>
      <c r="M68" s="70"/>
      <c r="N68" s="70"/>
      <c r="O68" s="70"/>
      <c r="P68" s="4"/>
      <c r="Q68" s="4"/>
      <c r="R68" s="69" t="s">
        <v>62</v>
      </c>
      <c r="S68" s="69"/>
      <c r="T68" s="69"/>
      <c r="U68" s="69"/>
      <c r="V68" s="69"/>
      <c r="W68" s="69"/>
      <c r="X68" s="69"/>
      <c r="Y68" s="69"/>
      <c r="Z68" s="69"/>
      <c r="AA68" s="69"/>
      <c r="AB68" s="70">
        <f>IF(AG65&gt;0,AG65,AG66*2.54)</f>
        <v>0</v>
      </c>
      <c r="AC68" s="70"/>
      <c r="AD68" s="70"/>
      <c r="AE68" s="70"/>
      <c r="AF68" s="5"/>
      <c r="AG68" s="70" t="s">
        <v>65</v>
      </c>
      <c r="AH68" s="70"/>
      <c r="AI68" s="70"/>
      <c r="AJ68" s="70"/>
      <c r="AK68" s="70"/>
      <c r="AL68" s="71" t="e">
        <f>L68/(AB68/100*AB68/100)</f>
        <v>#DIV/0!</v>
      </c>
      <c r="AM68" s="71"/>
      <c r="AN68" s="71"/>
      <c r="AO68" s="5"/>
      <c r="AP68" s="75" t="s">
        <v>64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70">
        <f>IF(AZ65&gt;0,AZ65,AZ66*2.54)</f>
        <v>0</v>
      </c>
      <c r="BC68" s="70"/>
      <c r="BD68" s="70"/>
      <c r="BE68" s="70"/>
    </row>
    <row r="69" spans="2:57" ht="14.25">
      <c r="B69" s="69" t="s">
        <v>61</v>
      </c>
      <c r="C69" s="69"/>
      <c r="D69" s="69"/>
      <c r="E69" s="69"/>
      <c r="F69" s="69"/>
      <c r="G69" s="69"/>
      <c r="H69" s="69"/>
      <c r="I69" s="69"/>
      <c r="J69" s="69"/>
      <c r="K69" s="69"/>
      <c r="L69" s="70">
        <f>IF(Q66&gt;0,Q66,Q65*2.2)</f>
        <v>0</v>
      </c>
      <c r="M69" s="70"/>
      <c r="N69" s="70"/>
      <c r="O69" s="70"/>
      <c r="P69" s="4"/>
      <c r="Q69" s="4"/>
      <c r="R69" s="69" t="s">
        <v>63</v>
      </c>
      <c r="S69" s="69"/>
      <c r="T69" s="69"/>
      <c r="U69" s="69"/>
      <c r="V69" s="69"/>
      <c r="W69" s="69"/>
      <c r="X69" s="69"/>
      <c r="Y69" s="69"/>
      <c r="Z69" s="69"/>
      <c r="AA69" s="69"/>
      <c r="AB69" s="70">
        <f>IF(AG66&gt;0,AG66,AG65/2.54)</f>
        <v>0</v>
      </c>
      <c r="AC69" s="70"/>
      <c r="AD69" s="70"/>
      <c r="AE69" s="70"/>
      <c r="AF69" s="5"/>
      <c r="AG69" s="6"/>
      <c r="AH69" s="6"/>
      <c r="AI69" s="6"/>
      <c r="AJ69" s="6"/>
      <c r="AK69" s="4"/>
      <c r="AL69" s="4"/>
      <c r="AM69" s="5"/>
      <c r="AN69" s="5"/>
      <c r="AO69" s="5"/>
      <c r="AP69" s="75" t="s">
        <v>59</v>
      </c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7"/>
      <c r="BB69" s="70">
        <f>IF(AZ66&gt;0,AZ66,AZ65/2.54)</f>
        <v>0</v>
      </c>
      <c r="BC69" s="70"/>
      <c r="BD69" s="70"/>
      <c r="BE69" s="70"/>
    </row>
    <row r="70" spans="2:57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4"/>
      <c r="Q70" s="4"/>
      <c r="R70" s="5"/>
      <c r="S70" s="5"/>
      <c r="T70" s="5"/>
      <c r="U70" s="5"/>
      <c r="V70" s="5"/>
      <c r="W70" s="5"/>
      <c r="X70" s="5"/>
      <c r="Y70" s="5"/>
      <c r="Z70" s="5"/>
      <c r="AA70" s="5"/>
      <c r="AB70" s="6"/>
      <c r="AC70" s="6"/>
      <c r="AD70" s="6"/>
      <c r="AE70" s="6"/>
      <c r="AF70" s="5"/>
      <c r="AG70" s="6"/>
      <c r="AH70" s="6"/>
      <c r="AI70" s="6"/>
      <c r="AJ70" s="6"/>
      <c r="AK70" s="4"/>
      <c r="AL70" s="4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6"/>
      <c r="BC70" s="6"/>
      <c r="BD70" s="6"/>
      <c r="BE70" s="6"/>
    </row>
    <row r="71" spans="2:57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6"/>
      <c r="N71" s="6"/>
      <c r="O71" s="6"/>
      <c r="P71" s="4"/>
      <c r="Q71" s="4"/>
      <c r="R71" s="69" t="s">
        <v>586</v>
      </c>
      <c r="S71" s="69"/>
      <c r="T71" s="69"/>
      <c r="U71" s="69"/>
      <c r="V71" s="69"/>
      <c r="W71" s="69"/>
      <c r="X71" s="69"/>
      <c r="Y71" s="69"/>
      <c r="Z71" s="69"/>
      <c r="AA71" s="69"/>
      <c r="AB71" s="42">
        <f>(Visit0!AB70)</f>
        <v>0</v>
      </c>
      <c r="AC71" s="42"/>
      <c r="AD71" s="42"/>
      <c r="AE71" s="42"/>
      <c r="AF71" s="5"/>
      <c r="AG71" s="6"/>
      <c r="AH71" s="6"/>
      <c r="AI71" s="6"/>
      <c r="AJ71" s="6"/>
      <c r="AK71" s="4"/>
      <c r="AL71" s="4"/>
      <c r="AM71" s="5"/>
      <c r="AN71" s="5"/>
      <c r="AO71" s="5"/>
      <c r="AP71" s="138" t="s">
        <v>584</v>
      </c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40"/>
      <c r="BB71" s="70">
        <f>IF(AB71&gt;0,AB71,AB72*2.54)</f>
        <v>0</v>
      </c>
      <c r="BC71" s="70"/>
      <c r="BD71" s="70"/>
      <c r="BE71" s="70"/>
    </row>
    <row r="72" spans="2:57" ht="14.25"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  <c r="M72" s="6"/>
      <c r="N72" s="6"/>
      <c r="O72" s="6"/>
      <c r="P72" s="4"/>
      <c r="Q72" s="4"/>
      <c r="R72" s="69" t="s">
        <v>583</v>
      </c>
      <c r="S72" s="69"/>
      <c r="T72" s="69"/>
      <c r="U72" s="69"/>
      <c r="V72" s="69"/>
      <c r="W72" s="69"/>
      <c r="X72" s="69"/>
      <c r="Y72" s="69"/>
      <c r="Z72" s="69"/>
      <c r="AA72" s="69"/>
      <c r="AB72" s="42">
        <f>(Visit0!AB71)</f>
        <v>0</v>
      </c>
      <c r="AC72" s="42"/>
      <c r="AD72" s="42"/>
      <c r="AE72" s="42"/>
      <c r="AF72" s="5"/>
      <c r="AG72" s="6"/>
      <c r="AH72" s="6"/>
      <c r="AI72" s="6"/>
      <c r="AJ72" s="6"/>
      <c r="AK72" s="4"/>
      <c r="AL72" s="4"/>
      <c r="AM72" s="5"/>
      <c r="AN72" s="5"/>
      <c r="AO72" s="5"/>
      <c r="AP72" s="75" t="s">
        <v>585</v>
      </c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7"/>
      <c r="BB72" s="70">
        <f>IF(AB72&gt;0,AB72,AB71/2.54)</f>
        <v>0</v>
      </c>
      <c r="BC72" s="70"/>
      <c r="BD72" s="70"/>
      <c r="BE72" s="70"/>
    </row>
    <row r="73" spans="7:55" ht="14.25"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  <c r="U73" s="4"/>
      <c r="V73" s="4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6"/>
      <c r="AI73" s="6"/>
      <c r="AJ73" s="6"/>
      <c r="AK73" s="4"/>
      <c r="AL73" s="4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6"/>
      <c r="BA73" s="6"/>
      <c r="BB73" s="6"/>
      <c r="BC73" s="6"/>
    </row>
    <row r="74" spans="2:57" ht="14.25">
      <c r="B74" s="43" t="s">
        <v>49</v>
      </c>
      <c r="C74" s="43"/>
      <c r="D74" s="43"/>
      <c r="E74" s="43"/>
      <c r="F74" s="43"/>
      <c r="G74" s="43"/>
      <c r="H74" s="43"/>
      <c r="I74" s="43"/>
      <c r="J74" s="43"/>
      <c r="K74" s="43"/>
      <c r="L74" s="42"/>
      <c r="M74" s="42"/>
      <c r="N74" s="42"/>
      <c r="W74" s="43" t="s">
        <v>51</v>
      </c>
      <c r="X74" s="43"/>
      <c r="Y74" s="43"/>
      <c r="Z74" s="43"/>
      <c r="AA74" s="43"/>
      <c r="AB74" s="43"/>
      <c r="AC74" s="43"/>
      <c r="AD74" s="43"/>
      <c r="AE74" s="43"/>
      <c r="AF74" s="43"/>
      <c r="AG74" s="42"/>
      <c r="AH74" s="42"/>
      <c r="AI74" s="42"/>
      <c r="AS74" s="43" t="s">
        <v>150</v>
      </c>
      <c r="AT74" s="43"/>
      <c r="AU74" s="43"/>
      <c r="AV74" s="43"/>
      <c r="AW74" s="43"/>
      <c r="AX74" s="43"/>
      <c r="AY74" s="43"/>
      <c r="AZ74" s="43"/>
      <c r="BA74" s="43"/>
      <c r="BB74" s="43"/>
      <c r="BC74" s="42"/>
      <c r="BD74" s="42"/>
      <c r="BE74" s="42"/>
    </row>
    <row r="75" spans="2:57" ht="14.25">
      <c r="B75" s="43" t="s">
        <v>50</v>
      </c>
      <c r="C75" s="43"/>
      <c r="D75" s="43"/>
      <c r="E75" s="43"/>
      <c r="F75" s="43"/>
      <c r="G75" s="43"/>
      <c r="H75" s="43"/>
      <c r="I75" s="43"/>
      <c r="J75" s="43"/>
      <c r="K75" s="43"/>
      <c r="L75" s="42"/>
      <c r="M75" s="42"/>
      <c r="N75" s="42"/>
      <c r="W75" s="43" t="s">
        <v>52</v>
      </c>
      <c r="X75" s="43"/>
      <c r="Y75" s="43"/>
      <c r="Z75" s="43"/>
      <c r="AA75" s="43"/>
      <c r="AB75" s="43"/>
      <c r="AC75" s="43"/>
      <c r="AD75" s="43"/>
      <c r="AE75" s="43"/>
      <c r="AF75" s="43"/>
      <c r="AG75" s="42"/>
      <c r="AH75" s="42"/>
      <c r="AI75" s="42"/>
      <c r="AS75" s="43" t="s">
        <v>151</v>
      </c>
      <c r="AT75" s="43"/>
      <c r="AU75" s="43"/>
      <c r="AV75" s="43"/>
      <c r="AW75" s="43"/>
      <c r="AX75" s="43"/>
      <c r="AY75" s="43"/>
      <c r="AZ75" s="43"/>
      <c r="BA75" s="43"/>
      <c r="BB75" s="43"/>
      <c r="BC75" s="42"/>
      <c r="BD75" s="42"/>
      <c r="BE75" s="42"/>
    </row>
    <row r="76" spans="2:57" ht="14.25">
      <c r="B76" s="43" t="s">
        <v>53</v>
      </c>
      <c r="C76" s="43"/>
      <c r="D76" s="43"/>
      <c r="E76" s="43"/>
      <c r="F76" s="43"/>
      <c r="G76" s="43"/>
      <c r="H76" s="43"/>
      <c r="I76" s="43"/>
      <c r="J76" s="43"/>
      <c r="K76" s="43"/>
      <c r="L76" s="42"/>
      <c r="M76" s="42"/>
      <c r="N76" s="42"/>
      <c r="W76" s="43" t="s">
        <v>54</v>
      </c>
      <c r="X76" s="43"/>
      <c r="Y76" s="43"/>
      <c r="Z76" s="43"/>
      <c r="AA76" s="43"/>
      <c r="AB76" s="43"/>
      <c r="AC76" s="43"/>
      <c r="AD76" s="43"/>
      <c r="AE76" s="43"/>
      <c r="AF76" s="43"/>
      <c r="AG76" s="42"/>
      <c r="AH76" s="42"/>
      <c r="AI76" s="42"/>
      <c r="AS76" s="43" t="s">
        <v>152</v>
      </c>
      <c r="AT76" s="43"/>
      <c r="AU76" s="43"/>
      <c r="AV76" s="43"/>
      <c r="AW76" s="43"/>
      <c r="AX76" s="43"/>
      <c r="AY76" s="43"/>
      <c r="AZ76" s="43"/>
      <c r="BA76" s="43"/>
      <c r="BB76" s="43"/>
      <c r="BC76" s="42"/>
      <c r="BD76" s="42"/>
      <c r="BE76" s="42"/>
    </row>
    <row r="77" spans="2:7" ht="14.25">
      <c r="B77" s="3"/>
      <c r="C77" s="3"/>
      <c r="D77" s="3"/>
      <c r="E77" s="3"/>
      <c r="F77" s="3"/>
      <c r="G77" s="3"/>
    </row>
    <row r="78" spans="2:7" ht="14.25">
      <c r="B78" s="3"/>
      <c r="C78" s="3"/>
      <c r="D78" s="3"/>
      <c r="E78" s="3"/>
      <c r="F78" s="3"/>
      <c r="G78" s="3"/>
    </row>
    <row r="79" spans="2:57" ht="15">
      <c r="B79" s="44" t="s">
        <v>363</v>
      </c>
      <c r="C79" s="45"/>
      <c r="D79" s="45"/>
      <c r="E79" s="45"/>
      <c r="F79" s="45"/>
      <c r="G79" s="45"/>
      <c r="H79" s="54" t="s">
        <v>18</v>
      </c>
      <c r="I79" s="55"/>
      <c r="J79" s="58" t="s">
        <v>36</v>
      </c>
      <c r="K79" s="58"/>
      <c r="L79" s="45" t="s">
        <v>17</v>
      </c>
      <c r="M79" s="45"/>
      <c r="N79" s="45"/>
      <c r="O79" s="44" t="s">
        <v>15</v>
      </c>
      <c r="P79" s="44"/>
      <c r="Q79" s="44"/>
      <c r="R79" s="44"/>
      <c r="S79" s="44"/>
      <c r="T79" s="44" t="s">
        <v>22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6" t="s">
        <v>27</v>
      </c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2:57" ht="15">
      <c r="B80" s="45"/>
      <c r="C80" s="45"/>
      <c r="D80" s="45"/>
      <c r="E80" s="45"/>
      <c r="F80" s="45"/>
      <c r="G80" s="45"/>
      <c r="H80" s="56"/>
      <c r="I80" s="57"/>
      <c r="J80" s="58"/>
      <c r="K80" s="58"/>
      <c r="L80" s="45"/>
      <c r="M80" s="45"/>
      <c r="N80" s="45"/>
      <c r="O80" s="44"/>
      <c r="P80" s="44"/>
      <c r="Q80" s="44"/>
      <c r="R80" s="44"/>
      <c r="S80" s="44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 t="s">
        <v>19</v>
      </c>
      <c r="AI80" s="45"/>
      <c r="AJ80" s="45"/>
      <c r="AK80" s="44" t="s">
        <v>20</v>
      </c>
      <c r="AL80" s="45"/>
      <c r="AM80" s="45"/>
      <c r="AN80" s="45"/>
      <c r="AO80" s="45"/>
      <c r="AP80" s="44" t="s">
        <v>23</v>
      </c>
      <c r="AQ80" s="44"/>
      <c r="AR80" s="44"/>
      <c r="AS80" s="44"/>
      <c r="AT80" s="44"/>
      <c r="AU80" s="45" t="s">
        <v>12</v>
      </c>
      <c r="AV80" s="45"/>
      <c r="AW80" s="45"/>
      <c r="AX80" s="45" t="s">
        <v>21</v>
      </c>
      <c r="AY80" s="45"/>
      <c r="AZ80" s="45"/>
      <c r="BA80" s="45"/>
      <c r="BB80" s="45" t="s">
        <v>28</v>
      </c>
      <c r="BC80" s="45"/>
      <c r="BD80" s="45"/>
      <c r="BE80" s="45"/>
    </row>
    <row r="81" spans="2:57" ht="14.25">
      <c r="B81" s="35" t="s">
        <v>18</v>
      </c>
      <c r="C81" s="35"/>
      <c r="D81" s="35"/>
      <c r="E81" s="35"/>
      <c r="F81" s="35"/>
      <c r="G81" s="35"/>
      <c r="H81" s="42">
        <f>(Visit0!H80)</f>
        <v>0</v>
      </c>
      <c r="I81" s="42"/>
      <c r="J81" s="42">
        <f>(Visit0!J80)</f>
        <v>0</v>
      </c>
      <c r="K81" s="42"/>
      <c r="L81" s="36">
        <f>(Visit0!L80)</f>
        <v>0</v>
      </c>
      <c r="M81" s="37"/>
      <c r="N81" s="38"/>
      <c r="O81" s="42">
        <f>(Visit0!O80)</f>
        <v>0</v>
      </c>
      <c r="P81" s="42"/>
      <c r="Q81" s="42"/>
      <c r="R81" s="42"/>
      <c r="S81" s="42"/>
      <c r="T81" s="42">
        <f>(Visit0!T80)</f>
        <v>0</v>
      </c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>
        <f>(Visit0!AH80)</f>
        <v>0</v>
      </c>
      <c r="AI81" s="42"/>
      <c r="AJ81" s="42"/>
      <c r="AK81" s="42">
        <f>(Visit0!AK80)</f>
        <v>0</v>
      </c>
      <c r="AL81" s="42"/>
      <c r="AM81" s="42"/>
      <c r="AN81" s="42"/>
      <c r="AO81" s="42"/>
      <c r="AP81" s="36">
        <f>(Visit0!AP80)</f>
        <v>0</v>
      </c>
      <c r="AQ81" s="37"/>
      <c r="AR81" s="37"/>
      <c r="AS81" s="37"/>
      <c r="AT81" s="38"/>
      <c r="AU81" s="42">
        <f>(Visit0!AU80)</f>
        <v>0</v>
      </c>
      <c r="AV81" s="42"/>
      <c r="AW81" s="42"/>
      <c r="AX81" s="42">
        <f>(Visit0!AX80)</f>
        <v>0</v>
      </c>
      <c r="AY81" s="42"/>
      <c r="AZ81" s="42"/>
      <c r="BA81" s="42"/>
      <c r="BB81" s="42">
        <f>(Visit0!BB80)</f>
        <v>0</v>
      </c>
      <c r="BC81" s="42"/>
      <c r="BD81" s="42"/>
      <c r="BE81" s="42"/>
    </row>
    <row r="82" spans="2:57" ht="14.25">
      <c r="B82" s="35" t="s">
        <v>18</v>
      </c>
      <c r="C82" s="35"/>
      <c r="D82" s="35"/>
      <c r="E82" s="35"/>
      <c r="F82" s="35"/>
      <c r="G82" s="35"/>
      <c r="H82" s="42">
        <f>(Visit0!H81)</f>
        <v>0</v>
      </c>
      <c r="I82" s="42"/>
      <c r="J82" s="42">
        <f>(Visit0!J81)</f>
        <v>0</v>
      </c>
      <c r="K82" s="42"/>
      <c r="L82" s="36">
        <f>(Visit0!L81)</f>
        <v>0</v>
      </c>
      <c r="M82" s="37"/>
      <c r="N82" s="38"/>
      <c r="O82" s="42">
        <f>(Visit0!O81)</f>
        <v>0</v>
      </c>
      <c r="P82" s="42"/>
      <c r="Q82" s="42"/>
      <c r="R82" s="42"/>
      <c r="S82" s="42"/>
      <c r="T82" s="42">
        <f>(Visit0!T81)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>
        <f>(Visit0!AH81)</f>
        <v>0</v>
      </c>
      <c r="AI82" s="42"/>
      <c r="AJ82" s="42"/>
      <c r="AK82" s="42">
        <f>(Visit0!AK81)</f>
        <v>0</v>
      </c>
      <c r="AL82" s="42"/>
      <c r="AM82" s="42"/>
      <c r="AN82" s="42"/>
      <c r="AO82" s="42"/>
      <c r="AP82" s="36">
        <f>(Visit0!AP81)</f>
        <v>0</v>
      </c>
      <c r="AQ82" s="37"/>
      <c r="AR82" s="37"/>
      <c r="AS82" s="37"/>
      <c r="AT82" s="38"/>
      <c r="AU82" s="42">
        <f>(Visit0!AU81)</f>
        <v>0</v>
      </c>
      <c r="AV82" s="42"/>
      <c r="AW82" s="42"/>
      <c r="AX82" s="42">
        <f>(Visit0!AX81)</f>
        <v>0</v>
      </c>
      <c r="AY82" s="42"/>
      <c r="AZ82" s="42"/>
      <c r="BA82" s="42"/>
      <c r="BB82" s="42">
        <f>(Visit0!BB81)</f>
        <v>0</v>
      </c>
      <c r="BC82" s="42"/>
      <c r="BD82" s="42"/>
      <c r="BE82" s="42"/>
    </row>
    <row r="83" spans="2:57" ht="14.25">
      <c r="B83" s="35" t="s">
        <v>18</v>
      </c>
      <c r="C83" s="35"/>
      <c r="D83" s="35"/>
      <c r="E83" s="35"/>
      <c r="F83" s="35"/>
      <c r="G83" s="35"/>
      <c r="H83" s="42">
        <f>(Visit0!H82)</f>
        <v>0</v>
      </c>
      <c r="I83" s="42"/>
      <c r="J83" s="42">
        <f>(Visit0!J82)</f>
        <v>0</v>
      </c>
      <c r="K83" s="42"/>
      <c r="L83" s="36">
        <f>(Visit0!L82)</f>
        <v>0</v>
      </c>
      <c r="M83" s="37"/>
      <c r="N83" s="38"/>
      <c r="O83" s="42">
        <f>(Visit0!O82)</f>
        <v>0</v>
      </c>
      <c r="P83" s="42"/>
      <c r="Q83" s="42"/>
      <c r="R83" s="42"/>
      <c r="S83" s="42"/>
      <c r="T83" s="42">
        <f>(Visit0!T82)</f>
        <v>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>
        <f>(Visit0!AH82)</f>
        <v>0</v>
      </c>
      <c r="AI83" s="42"/>
      <c r="AJ83" s="42"/>
      <c r="AK83" s="42">
        <f>(Visit0!AK82)</f>
        <v>0</v>
      </c>
      <c r="AL83" s="42"/>
      <c r="AM83" s="42"/>
      <c r="AN83" s="42"/>
      <c r="AO83" s="42"/>
      <c r="AP83" s="36">
        <f>(Visit0!AP82)</f>
        <v>0</v>
      </c>
      <c r="AQ83" s="37"/>
      <c r="AR83" s="37"/>
      <c r="AS83" s="37"/>
      <c r="AT83" s="38"/>
      <c r="AU83" s="42">
        <f>(Visit0!AU82)</f>
        <v>0</v>
      </c>
      <c r="AV83" s="42"/>
      <c r="AW83" s="42"/>
      <c r="AX83" s="42">
        <f>(Visit0!AX82)</f>
        <v>0</v>
      </c>
      <c r="AY83" s="42"/>
      <c r="AZ83" s="42"/>
      <c r="BA83" s="42"/>
      <c r="BB83" s="42">
        <f>(Visit0!BB82)</f>
        <v>0</v>
      </c>
      <c r="BC83" s="42"/>
      <c r="BD83" s="42"/>
      <c r="BE83" s="42"/>
    </row>
    <row r="84" spans="2:57" ht="14.25">
      <c r="B84" s="35" t="s">
        <v>18</v>
      </c>
      <c r="C84" s="35"/>
      <c r="D84" s="35"/>
      <c r="E84" s="35"/>
      <c r="F84" s="35"/>
      <c r="G84" s="35"/>
      <c r="H84" s="42">
        <f>(Visit0!H83)</f>
        <v>0</v>
      </c>
      <c r="I84" s="42"/>
      <c r="J84" s="42">
        <f>(Visit0!J83)</f>
        <v>0</v>
      </c>
      <c r="K84" s="42"/>
      <c r="L84" s="36">
        <f>(Visit0!L83)</f>
        <v>0</v>
      </c>
      <c r="M84" s="37"/>
      <c r="N84" s="38"/>
      <c r="O84" s="42">
        <f>(Visit0!O83)</f>
        <v>0</v>
      </c>
      <c r="P84" s="42"/>
      <c r="Q84" s="42"/>
      <c r="R84" s="42"/>
      <c r="S84" s="42"/>
      <c r="T84" s="42">
        <f>(Visit0!T83)</f>
        <v>0</v>
      </c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f>(Visit0!AH83)</f>
        <v>0</v>
      </c>
      <c r="AI84" s="42"/>
      <c r="AJ84" s="42"/>
      <c r="AK84" s="42">
        <f>(Visit0!AK83)</f>
        <v>0</v>
      </c>
      <c r="AL84" s="42"/>
      <c r="AM84" s="42"/>
      <c r="AN84" s="42"/>
      <c r="AO84" s="42"/>
      <c r="AP84" s="36">
        <f>(Visit0!AP83)</f>
        <v>0</v>
      </c>
      <c r="AQ84" s="37"/>
      <c r="AR84" s="37"/>
      <c r="AS84" s="37"/>
      <c r="AT84" s="38"/>
      <c r="AU84" s="42">
        <f>(Visit0!AU83)</f>
        <v>0</v>
      </c>
      <c r="AV84" s="42"/>
      <c r="AW84" s="42"/>
      <c r="AX84" s="42">
        <f>(Visit0!AX83)</f>
        <v>0</v>
      </c>
      <c r="AY84" s="42"/>
      <c r="AZ84" s="42"/>
      <c r="BA84" s="42"/>
      <c r="BB84" s="42">
        <f>(Visit0!BB83)</f>
        <v>0</v>
      </c>
      <c r="BC84" s="42"/>
      <c r="BD84" s="42"/>
      <c r="BE84" s="42"/>
    </row>
    <row r="85" spans="2:57" ht="14.25">
      <c r="B85" s="35" t="s">
        <v>18</v>
      </c>
      <c r="C85" s="35"/>
      <c r="D85" s="35"/>
      <c r="E85" s="35"/>
      <c r="F85" s="35"/>
      <c r="G85" s="35"/>
      <c r="H85" s="42">
        <f>(Visit0!H84)</f>
        <v>0</v>
      </c>
      <c r="I85" s="42"/>
      <c r="J85" s="42">
        <f>(Visit0!J84)</f>
        <v>0</v>
      </c>
      <c r="K85" s="42"/>
      <c r="L85" s="36">
        <f>(Visit0!L84)</f>
        <v>0</v>
      </c>
      <c r="M85" s="37"/>
      <c r="N85" s="38"/>
      <c r="O85" s="42">
        <f>(Visit0!O84)</f>
        <v>0</v>
      </c>
      <c r="P85" s="42"/>
      <c r="Q85" s="42"/>
      <c r="R85" s="42"/>
      <c r="S85" s="42"/>
      <c r="T85" s="42">
        <f>(Visit0!T84)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>
        <f>(Visit0!AH84)</f>
        <v>0</v>
      </c>
      <c r="AI85" s="42"/>
      <c r="AJ85" s="42"/>
      <c r="AK85" s="42">
        <f>(Visit0!AK84)</f>
        <v>0</v>
      </c>
      <c r="AL85" s="42"/>
      <c r="AM85" s="42"/>
      <c r="AN85" s="42"/>
      <c r="AO85" s="42"/>
      <c r="AP85" s="36">
        <f>(Visit0!AP84)</f>
        <v>0</v>
      </c>
      <c r="AQ85" s="37"/>
      <c r="AR85" s="37"/>
      <c r="AS85" s="37"/>
      <c r="AT85" s="38"/>
      <c r="AU85" s="42">
        <f>(Visit0!AU84)</f>
        <v>0</v>
      </c>
      <c r="AV85" s="42"/>
      <c r="AW85" s="42"/>
      <c r="AX85" s="42">
        <f>(Visit0!AX84)</f>
        <v>0</v>
      </c>
      <c r="AY85" s="42"/>
      <c r="AZ85" s="42"/>
      <c r="BA85" s="42"/>
      <c r="BB85" s="42">
        <f>(Visit0!BB84)</f>
        <v>0</v>
      </c>
      <c r="BC85" s="42"/>
      <c r="BD85" s="42"/>
      <c r="BE85" s="42"/>
    </row>
    <row r="86" spans="2:57" ht="14.25">
      <c r="B86" s="35" t="s">
        <v>18</v>
      </c>
      <c r="C86" s="35"/>
      <c r="D86" s="35"/>
      <c r="E86" s="35"/>
      <c r="F86" s="35"/>
      <c r="G86" s="35"/>
      <c r="H86" s="42">
        <f>(Visit0!H85)</f>
        <v>0</v>
      </c>
      <c r="I86" s="42"/>
      <c r="J86" s="42">
        <f>(Visit0!J85)</f>
        <v>0</v>
      </c>
      <c r="K86" s="42"/>
      <c r="L86" s="36">
        <f>(Visit0!L85)</f>
        <v>0</v>
      </c>
      <c r="M86" s="37"/>
      <c r="N86" s="38"/>
      <c r="O86" s="42">
        <f>(Visit0!O85)</f>
        <v>0</v>
      </c>
      <c r="P86" s="42"/>
      <c r="Q86" s="42"/>
      <c r="R86" s="42"/>
      <c r="S86" s="42"/>
      <c r="T86" s="42">
        <f>(Visit0!T85)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>
        <f>(Visit0!AH85)</f>
        <v>0</v>
      </c>
      <c r="AI86" s="42"/>
      <c r="AJ86" s="42"/>
      <c r="AK86" s="42">
        <f>(Visit0!AK85)</f>
        <v>0</v>
      </c>
      <c r="AL86" s="42"/>
      <c r="AM86" s="42"/>
      <c r="AN86" s="42"/>
      <c r="AO86" s="42"/>
      <c r="AP86" s="36">
        <f>(Visit0!AP85)</f>
        <v>0</v>
      </c>
      <c r="AQ86" s="37"/>
      <c r="AR86" s="37"/>
      <c r="AS86" s="37"/>
      <c r="AT86" s="38"/>
      <c r="AU86" s="42">
        <f>(Visit0!AU85)</f>
        <v>0</v>
      </c>
      <c r="AV86" s="42"/>
      <c r="AW86" s="42"/>
      <c r="AX86" s="42">
        <f>(Visit0!AX85)</f>
        <v>0</v>
      </c>
      <c r="AY86" s="42"/>
      <c r="AZ86" s="42"/>
      <c r="BA86" s="42"/>
      <c r="BB86" s="42">
        <f>(Visit0!BB85)</f>
        <v>0</v>
      </c>
      <c r="BC86" s="42"/>
      <c r="BD86" s="42"/>
      <c r="BE86" s="42"/>
    </row>
    <row r="87" spans="2:7" ht="14.25">
      <c r="B87" s="3"/>
      <c r="C87" s="3"/>
      <c r="D87" s="3"/>
      <c r="E87" s="3"/>
      <c r="F87" s="3"/>
      <c r="G87" s="3"/>
    </row>
    <row r="88" spans="32:49" ht="14.25">
      <c r="AF88" s="43" t="s">
        <v>84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62"/>
      <c r="AS88" s="62"/>
      <c r="AT88" s="62"/>
      <c r="AU88" s="35" t="s">
        <v>85</v>
      </c>
      <c r="AV88" s="35"/>
      <c r="AW88" s="35"/>
    </row>
    <row r="89" spans="10:49" ht="15">
      <c r="J89" s="46" t="s">
        <v>102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F89" s="43" t="s">
        <v>83</v>
      </c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62"/>
      <c r="AS89" s="62"/>
      <c r="AT89" s="62"/>
      <c r="AU89" s="35" t="s">
        <v>82</v>
      </c>
      <c r="AV89" s="35"/>
      <c r="AW89" s="35"/>
    </row>
    <row r="90" spans="10:26" ht="14.25">
      <c r="J90" s="43" t="s">
        <v>86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63"/>
      <c r="W90" s="63"/>
      <c r="X90" s="63"/>
      <c r="Y90" s="63"/>
      <c r="Z90" s="63"/>
    </row>
    <row r="91" spans="10:26" ht="14.25">
      <c r="J91" s="43" t="s">
        <v>88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62"/>
      <c r="W91" s="62"/>
      <c r="X91" s="62"/>
      <c r="Y91" s="62"/>
      <c r="Z91" s="62"/>
    </row>
    <row r="92" spans="2:26" ht="14.25" customHeight="1">
      <c r="B92" s="9"/>
      <c r="J92" s="43" t="s">
        <v>87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2"/>
      <c r="W92" s="42"/>
      <c r="X92" s="42"/>
      <c r="Y92" s="42"/>
      <c r="Z92" s="42"/>
    </row>
    <row r="93" spans="10:26" ht="14.25">
      <c r="J93" s="43" t="s">
        <v>89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2"/>
      <c r="W93" s="42"/>
      <c r="X93" s="42"/>
      <c r="Y93" s="42"/>
      <c r="Z93" s="42"/>
    </row>
    <row r="94" spans="10:26" ht="14.25">
      <c r="J94" s="43" t="s">
        <v>94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2"/>
      <c r="W94" s="42"/>
      <c r="X94" s="42"/>
      <c r="Y94" s="42"/>
      <c r="Z94" s="42"/>
    </row>
    <row r="95" spans="10:26" ht="14.25">
      <c r="J95" s="43" t="s">
        <v>90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2"/>
      <c r="W95" s="42"/>
      <c r="X95" s="42"/>
      <c r="Y95" s="42"/>
      <c r="Z95" s="42"/>
    </row>
    <row r="96" spans="10:26" ht="14.25">
      <c r="J96" s="43" t="s">
        <v>91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2"/>
      <c r="W96" s="42"/>
      <c r="X96" s="42"/>
      <c r="Y96" s="42"/>
      <c r="Z96" s="42"/>
    </row>
    <row r="97" spans="10:26" ht="14.25">
      <c r="J97" s="43" t="s">
        <v>93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2"/>
      <c r="W97" s="42"/>
      <c r="X97" s="42"/>
      <c r="Y97" s="42"/>
      <c r="Z97" s="42"/>
    </row>
    <row r="98" spans="10:26" s="1" customFormat="1" ht="14.25">
      <c r="J98" s="35" t="s">
        <v>92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42"/>
      <c r="W98" s="42"/>
      <c r="X98" s="42"/>
      <c r="Y98" s="42"/>
      <c r="Z98" s="42"/>
    </row>
    <row r="99" s="1" customFormat="1" ht="14.25"/>
    <row r="105" spans="2:57" s="1" customFormat="1" ht="14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1:58" s="1" customFormat="1" ht="14.25">
      <c r="A106" s="88" t="s">
        <v>551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</row>
    <row r="107" spans="1:58" s="1" customFormat="1" ht="14.2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</row>
    <row r="108" s="1" customFormat="1" ht="14.25"/>
    <row r="109" spans="2:55" s="1" customFormat="1" ht="14.25">
      <c r="B109" s="136" t="s">
        <v>483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 t="s">
        <v>484</v>
      </c>
      <c r="Q109" s="136"/>
      <c r="R109" s="136" t="s">
        <v>485</v>
      </c>
      <c r="S109" s="136"/>
      <c r="T109" s="27"/>
      <c r="U109" s="136" t="s">
        <v>483</v>
      </c>
      <c r="V109" s="136"/>
      <c r="W109" s="136"/>
      <c r="X109" s="136"/>
      <c r="Y109" s="136"/>
      <c r="Z109" s="136"/>
      <c r="AA109" s="136"/>
      <c r="AB109" s="136"/>
      <c r="AC109" s="136"/>
      <c r="AD109" s="136" t="s">
        <v>484</v>
      </c>
      <c r="AE109" s="136"/>
      <c r="AF109" s="136" t="s">
        <v>485</v>
      </c>
      <c r="AG109" s="136"/>
      <c r="AO109" s="136" t="s">
        <v>483</v>
      </c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 t="s">
        <v>484</v>
      </c>
      <c r="BA109" s="136"/>
      <c r="BB109" s="136" t="s">
        <v>485</v>
      </c>
      <c r="BC109" s="136"/>
    </row>
    <row r="110" spans="2:55" s="1" customFormat="1" ht="14.25">
      <c r="B110" s="132" t="s">
        <v>470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00">
        <v>1</v>
      </c>
      <c r="Q110" s="100"/>
      <c r="R110" s="99">
        <f>P110*5</f>
        <v>5</v>
      </c>
      <c r="S110" s="99"/>
      <c r="T110" s="27"/>
      <c r="U110" s="119" t="s">
        <v>472</v>
      </c>
      <c r="V110" s="119"/>
      <c r="W110" s="119"/>
      <c r="X110" s="119"/>
      <c r="Y110" s="119"/>
      <c r="Z110" s="119"/>
      <c r="AA110" s="119"/>
      <c r="AB110" s="119"/>
      <c r="AC110" s="119"/>
      <c r="AD110" s="100">
        <v>1</v>
      </c>
      <c r="AE110" s="100"/>
      <c r="AF110" s="99">
        <f>IF(AD110=1,5,0)</f>
        <v>5</v>
      </c>
      <c r="AG110" s="99"/>
      <c r="AO110" s="119" t="s">
        <v>474</v>
      </c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29"/>
      <c r="BA110" s="129"/>
      <c r="BB110" s="130">
        <f>IF(AZ110=1,1,0)</f>
        <v>0</v>
      </c>
      <c r="BC110" s="130"/>
    </row>
    <row r="111" spans="2:55" s="1" customFormat="1" ht="14.25">
      <c r="B111" s="126" t="s">
        <v>486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10"/>
      <c r="Q111" s="110"/>
      <c r="R111" s="111">
        <f>P111*4.4</f>
        <v>0</v>
      </c>
      <c r="S111" s="111"/>
      <c r="T111" s="27"/>
      <c r="U111" s="115" t="s">
        <v>511</v>
      </c>
      <c r="V111" s="115"/>
      <c r="W111" s="115"/>
      <c r="X111" s="115"/>
      <c r="Y111" s="115"/>
      <c r="Z111" s="115"/>
      <c r="AA111" s="115"/>
      <c r="AB111" s="115"/>
      <c r="AC111" s="115"/>
      <c r="AD111" s="110"/>
      <c r="AE111" s="110"/>
      <c r="AF111" s="111">
        <f>IF(AD111=1,4,0)</f>
        <v>0</v>
      </c>
      <c r="AG111" s="111"/>
      <c r="AO111" s="115" t="s">
        <v>475</v>
      </c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28"/>
      <c r="BA111" s="128"/>
      <c r="BB111" s="127">
        <f>IF(AZ111=1,2,0)</f>
        <v>0</v>
      </c>
      <c r="BC111" s="127"/>
    </row>
    <row r="112" spans="2:55" s="1" customFormat="1" ht="14.25">
      <c r="B112" s="126" t="s">
        <v>487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10"/>
      <c r="Q112" s="110"/>
      <c r="R112" s="111">
        <f>P112*3.4</f>
        <v>0</v>
      </c>
      <c r="S112" s="111"/>
      <c r="T112" s="27"/>
      <c r="U112" s="115" t="s">
        <v>512</v>
      </c>
      <c r="V112" s="115"/>
      <c r="W112" s="115"/>
      <c r="X112" s="115"/>
      <c r="Y112" s="115"/>
      <c r="Z112" s="115"/>
      <c r="AA112" s="115"/>
      <c r="AB112" s="115"/>
      <c r="AC112" s="115"/>
      <c r="AD112" s="110"/>
      <c r="AE112" s="110"/>
      <c r="AF112" s="111">
        <f>IF(AD112=1,3,0)</f>
        <v>0</v>
      </c>
      <c r="AG112" s="111"/>
      <c r="AO112" s="115" t="s">
        <v>476</v>
      </c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28"/>
      <c r="BA112" s="128"/>
      <c r="BB112" s="127">
        <f>IF(AZ112=1,3,0)</f>
        <v>0</v>
      </c>
      <c r="BC112" s="127"/>
    </row>
    <row r="113" spans="2:55" s="1" customFormat="1" ht="14.25">
      <c r="B113" s="126" t="s">
        <v>488</v>
      </c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10"/>
      <c r="Q113" s="110"/>
      <c r="R113" s="111">
        <f>P113*2</f>
        <v>0</v>
      </c>
      <c r="S113" s="111"/>
      <c r="T113" s="27"/>
      <c r="U113" s="115" t="s">
        <v>513</v>
      </c>
      <c r="V113" s="115"/>
      <c r="W113" s="115"/>
      <c r="X113" s="115"/>
      <c r="Y113" s="115"/>
      <c r="Z113" s="115"/>
      <c r="AA113" s="115"/>
      <c r="AB113" s="115"/>
      <c r="AC113" s="115"/>
      <c r="AD113" s="110"/>
      <c r="AE113" s="110"/>
      <c r="AF113" s="111">
        <f>IF(AD113=1,2,0)</f>
        <v>0</v>
      </c>
      <c r="AG113" s="111"/>
      <c r="AO113" s="111" t="s">
        <v>477</v>
      </c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28"/>
      <c r="BA113" s="128"/>
      <c r="BB113" s="127">
        <f>IF(AZ113=1,4,0)</f>
        <v>0</v>
      </c>
      <c r="BC113" s="127"/>
    </row>
    <row r="114" spans="2:55" s="1" customFormat="1" ht="14.25">
      <c r="B114" s="124" t="s">
        <v>489</v>
      </c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97"/>
      <c r="Q114" s="97"/>
      <c r="R114" s="98">
        <f>P114*1</f>
        <v>0</v>
      </c>
      <c r="S114" s="98"/>
      <c r="T114" s="27"/>
      <c r="U114" s="113" t="s">
        <v>514</v>
      </c>
      <c r="V114" s="113"/>
      <c r="W114" s="113"/>
      <c r="X114" s="113"/>
      <c r="Y114" s="113"/>
      <c r="Z114" s="113"/>
      <c r="AA114" s="113"/>
      <c r="AB114" s="113"/>
      <c r="AC114" s="113"/>
      <c r="AD114" s="97"/>
      <c r="AE114" s="97"/>
      <c r="AF114" s="98">
        <f>IF(AD114=1,1,0)</f>
        <v>0</v>
      </c>
      <c r="AG114" s="98"/>
      <c r="AO114" s="113" t="s">
        <v>478</v>
      </c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25">
        <v>1</v>
      </c>
      <c r="BA114" s="125"/>
      <c r="BB114" s="123">
        <f>IF(AZ114=1,5,0)</f>
        <v>5</v>
      </c>
      <c r="BC114" s="123"/>
    </row>
    <row r="115" spans="2:55" s="1" customFormat="1" ht="14.25">
      <c r="B115" s="132" t="s">
        <v>490</v>
      </c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00">
        <v>1</v>
      </c>
      <c r="Q115" s="100"/>
      <c r="R115" s="133">
        <f>IF(P115=1,5,0)</f>
        <v>5</v>
      </c>
      <c r="S115" s="134"/>
      <c r="U115" s="119" t="s">
        <v>515</v>
      </c>
      <c r="V115" s="119"/>
      <c r="W115" s="119"/>
      <c r="X115" s="119"/>
      <c r="Y115" s="119"/>
      <c r="Z115" s="119"/>
      <c r="AA115" s="119"/>
      <c r="AB115" s="119"/>
      <c r="AC115" s="119"/>
      <c r="AD115" s="100">
        <v>1</v>
      </c>
      <c r="AE115" s="100"/>
      <c r="AF115" s="135">
        <f>AD115*6</f>
        <v>6</v>
      </c>
      <c r="AG115" s="135"/>
      <c r="AO115" s="119" t="s">
        <v>479</v>
      </c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29">
        <v>5</v>
      </c>
      <c r="BA115" s="129"/>
      <c r="BB115" s="130">
        <f>AZ115</f>
        <v>5</v>
      </c>
      <c r="BC115" s="130"/>
    </row>
    <row r="116" spans="2:60" s="1" customFormat="1" ht="14.25">
      <c r="B116" s="126" t="s">
        <v>471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10"/>
      <c r="Q116" s="110"/>
      <c r="R116" s="111">
        <f>IF(P116=1,4,0)</f>
        <v>0</v>
      </c>
      <c r="S116" s="111"/>
      <c r="U116" s="115" t="s">
        <v>516</v>
      </c>
      <c r="V116" s="115"/>
      <c r="W116" s="115"/>
      <c r="X116" s="115"/>
      <c r="Y116" s="115"/>
      <c r="Z116" s="115"/>
      <c r="AA116" s="115"/>
      <c r="AB116" s="115"/>
      <c r="AC116" s="115"/>
      <c r="AD116" s="110"/>
      <c r="AE116" s="110"/>
      <c r="AF116" s="118">
        <f>AD116*5.4</f>
        <v>0</v>
      </c>
      <c r="AG116" s="118"/>
      <c r="AO116" s="115" t="s">
        <v>480</v>
      </c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28">
        <v>1</v>
      </c>
      <c r="BA116" s="128"/>
      <c r="BB116" s="127">
        <f>SUM(BD116:BH116)</f>
        <v>5</v>
      </c>
      <c r="BC116" s="127"/>
      <c r="BD116" s="1">
        <f>IF(AZ116=1,5,0)</f>
        <v>5</v>
      </c>
      <c r="BE116" s="1">
        <f>IF(AZ116=2,4,0)</f>
        <v>0</v>
      </c>
      <c r="BF116" s="1">
        <f>IF(AZ116=3,3,0)</f>
        <v>0</v>
      </c>
      <c r="BG116" s="1">
        <f>IF(AZ116=4,2,0)</f>
        <v>0</v>
      </c>
      <c r="BH116" s="1">
        <f>IF(AZ116=5,1,0)</f>
        <v>0</v>
      </c>
    </row>
    <row r="117" spans="2:55" s="1" customFormat="1" ht="14.25">
      <c r="B117" s="126" t="s">
        <v>491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10"/>
      <c r="Q117" s="110"/>
      <c r="R117" s="111">
        <f>IF(P117=1,3,0)</f>
        <v>0</v>
      </c>
      <c r="S117" s="111"/>
      <c r="U117" s="115" t="s">
        <v>517</v>
      </c>
      <c r="V117" s="115"/>
      <c r="W117" s="115"/>
      <c r="X117" s="115"/>
      <c r="Y117" s="115"/>
      <c r="Z117" s="115"/>
      <c r="AA117" s="115"/>
      <c r="AB117" s="115"/>
      <c r="AC117" s="115"/>
      <c r="AD117" s="110"/>
      <c r="AE117" s="110"/>
      <c r="AF117" s="118">
        <f>AD117*4.2</f>
        <v>0</v>
      </c>
      <c r="AG117" s="118"/>
      <c r="AO117" s="115" t="s">
        <v>481</v>
      </c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28">
        <v>5</v>
      </c>
      <c r="BA117" s="128"/>
      <c r="BB117" s="127">
        <f>AZ117</f>
        <v>5</v>
      </c>
      <c r="BC117" s="127"/>
    </row>
    <row r="118" spans="2:60" s="1" customFormat="1" ht="14.25">
      <c r="B118" s="126" t="s">
        <v>492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10"/>
      <c r="Q118" s="110"/>
      <c r="R118" s="111">
        <f>IF(P118=1,2,0)</f>
        <v>0</v>
      </c>
      <c r="S118" s="111"/>
      <c r="U118" s="115" t="s">
        <v>518</v>
      </c>
      <c r="V118" s="115"/>
      <c r="W118" s="115"/>
      <c r="X118" s="115"/>
      <c r="Y118" s="115"/>
      <c r="Z118" s="115"/>
      <c r="AA118" s="115"/>
      <c r="AB118" s="115"/>
      <c r="AC118" s="115"/>
      <c r="AD118" s="110"/>
      <c r="AE118" s="110"/>
      <c r="AF118" s="118">
        <f>AD118*3.1</f>
        <v>0</v>
      </c>
      <c r="AG118" s="118"/>
      <c r="AO118" s="113" t="s">
        <v>482</v>
      </c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25">
        <v>1</v>
      </c>
      <c r="BA118" s="125"/>
      <c r="BB118" s="123">
        <f>SUM(BD118:BH118)</f>
        <v>5</v>
      </c>
      <c r="BC118" s="123"/>
      <c r="BD118" s="1">
        <f>IF(AZ118=1,5,0)</f>
        <v>5</v>
      </c>
      <c r="BE118" s="1">
        <f>IF(AZ118=2,4,0)</f>
        <v>0</v>
      </c>
      <c r="BF118" s="1">
        <f>IF(AZ118=3,3,0)</f>
        <v>0</v>
      </c>
      <c r="BG118" s="1">
        <f>IF(AZ118=4,2,0)</f>
        <v>0</v>
      </c>
      <c r="BH118" s="1">
        <f>IF(AZ118=5,1,0)</f>
        <v>0</v>
      </c>
    </row>
    <row r="119" spans="2:33" s="1" customFormat="1" ht="14.25">
      <c r="B119" s="124" t="s">
        <v>493</v>
      </c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97"/>
      <c r="Q119" s="97"/>
      <c r="R119" s="98">
        <f>IF(P119=1,1,0)</f>
        <v>0</v>
      </c>
      <c r="S119" s="98"/>
      <c r="U119" s="115" t="s">
        <v>519</v>
      </c>
      <c r="V119" s="115"/>
      <c r="W119" s="115"/>
      <c r="X119" s="115"/>
      <c r="Y119" s="115"/>
      <c r="Z119" s="115"/>
      <c r="AA119" s="115"/>
      <c r="AB119" s="115"/>
      <c r="AC119" s="115"/>
      <c r="AD119" s="110"/>
      <c r="AE119" s="110"/>
      <c r="AF119" s="118">
        <f>AD119*2.2</f>
        <v>0</v>
      </c>
      <c r="AG119" s="118"/>
    </row>
    <row r="120" spans="2:33" s="1" customFormat="1" ht="14.25">
      <c r="B120" s="99" t="s">
        <v>494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0">
        <v>3</v>
      </c>
      <c r="Q120" s="100"/>
      <c r="R120" s="99">
        <f aca="true" t="shared" si="0" ref="R120:R136">P120</f>
        <v>3</v>
      </c>
      <c r="S120" s="99"/>
      <c r="U120" s="113" t="s">
        <v>473</v>
      </c>
      <c r="V120" s="113"/>
      <c r="W120" s="113"/>
      <c r="X120" s="113"/>
      <c r="Y120" s="113"/>
      <c r="Z120" s="113"/>
      <c r="AA120" s="113"/>
      <c r="AB120" s="113"/>
      <c r="AC120" s="113"/>
      <c r="AD120" s="97"/>
      <c r="AE120" s="97"/>
      <c r="AF120" s="121">
        <f>AD120*1</f>
        <v>0</v>
      </c>
      <c r="AG120" s="121"/>
    </row>
    <row r="121" spans="2:56" s="1" customFormat="1" ht="14.25">
      <c r="B121" s="111" t="s">
        <v>495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0">
        <v>3</v>
      </c>
      <c r="Q121" s="110"/>
      <c r="R121" s="111">
        <f t="shared" si="0"/>
        <v>3</v>
      </c>
      <c r="S121" s="111"/>
      <c r="U121" s="119" t="s">
        <v>520</v>
      </c>
      <c r="V121" s="119"/>
      <c r="W121" s="119"/>
      <c r="X121" s="119"/>
      <c r="Y121" s="119"/>
      <c r="Z121" s="119"/>
      <c r="AA121" s="119"/>
      <c r="AB121" s="119"/>
      <c r="AC121" s="119"/>
      <c r="AD121" s="100">
        <v>1</v>
      </c>
      <c r="AE121" s="100"/>
      <c r="AF121" s="135">
        <f>AH121+AI121</f>
        <v>6</v>
      </c>
      <c r="AG121" s="135"/>
      <c r="AH121" s="1">
        <f>IF(AND(SUM(AD116:AD120)=1,AD121=1),5,0)</f>
        <v>0</v>
      </c>
      <c r="AI121" s="1">
        <f>IF(OR(AND(SUM(AD116:AD120)=0,AD121=1),AND(AD115=1,AD121=1)),6,0)</f>
        <v>6</v>
      </c>
      <c r="AO121" s="119" t="s">
        <v>534</v>
      </c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99">
        <f>SUM(P120:P129)</f>
        <v>30</v>
      </c>
      <c r="BA121" s="99"/>
      <c r="BB121" s="120">
        <f>100*((AZ121-10)/20)</f>
        <v>100</v>
      </c>
      <c r="BC121" s="120"/>
      <c r="BD121" s="120"/>
    </row>
    <row r="122" spans="2:56" s="1" customFormat="1" ht="14.25">
      <c r="B122" s="111" t="s">
        <v>496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0">
        <v>3</v>
      </c>
      <c r="Q122" s="110"/>
      <c r="R122" s="111">
        <f t="shared" si="0"/>
        <v>3</v>
      </c>
      <c r="S122" s="111"/>
      <c r="U122" s="115" t="s">
        <v>521</v>
      </c>
      <c r="V122" s="115"/>
      <c r="W122" s="115"/>
      <c r="X122" s="115"/>
      <c r="Y122" s="115"/>
      <c r="Z122" s="115"/>
      <c r="AA122" s="115"/>
      <c r="AB122" s="115"/>
      <c r="AC122" s="115"/>
      <c r="AD122" s="110"/>
      <c r="AE122" s="110"/>
      <c r="AF122" s="118">
        <f>AH122+AI122</f>
        <v>0</v>
      </c>
      <c r="AG122" s="118"/>
      <c r="AH122" s="1">
        <f>IF(AND(SUM($AD$115:$AD$120)=1,$AD$122=1),4,0)</f>
        <v>0</v>
      </c>
      <c r="AI122" s="1">
        <f>IF(AND(SUM($AD$115:$AD$120)=0,$AD122=1),4.75,0)</f>
        <v>0</v>
      </c>
      <c r="AO122" s="115" t="s">
        <v>535</v>
      </c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1">
        <f>SUM(P130:P133)</f>
        <v>8</v>
      </c>
      <c r="BA122" s="111"/>
      <c r="BB122" s="114">
        <f>100*((AZ122-4)/4)</f>
        <v>100</v>
      </c>
      <c r="BC122" s="114"/>
      <c r="BD122" s="114"/>
    </row>
    <row r="123" spans="2:56" s="1" customFormat="1" ht="14.25">
      <c r="B123" s="111" t="s">
        <v>497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>
        <v>3</v>
      </c>
      <c r="Q123" s="110"/>
      <c r="R123" s="111">
        <f t="shared" si="0"/>
        <v>3</v>
      </c>
      <c r="S123" s="111"/>
      <c r="U123" s="115" t="s">
        <v>522</v>
      </c>
      <c r="V123" s="115"/>
      <c r="W123" s="115"/>
      <c r="X123" s="115"/>
      <c r="Y123" s="115"/>
      <c r="Z123" s="115"/>
      <c r="AA123" s="115"/>
      <c r="AB123" s="115"/>
      <c r="AC123" s="115"/>
      <c r="AD123" s="110"/>
      <c r="AE123" s="110"/>
      <c r="AF123" s="118">
        <f>AH123+AI123</f>
        <v>0</v>
      </c>
      <c r="AG123" s="118"/>
      <c r="AH123" s="1">
        <f>IF(AND(SUM($AD$115:$AD$120)=1,AD123=1),3,0)</f>
        <v>0</v>
      </c>
      <c r="AI123" s="1">
        <f>IF(AND(SUM($AD$115:$AD$120)=0,$AD123=1),3.5,0)</f>
        <v>0</v>
      </c>
      <c r="AO123" s="115" t="s">
        <v>536</v>
      </c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8">
        <f>SUM(AF115:AF125)</f>
        <v>12</v>
      </c>
      <c r="BA123" s="118"/>
      <c r="BB123" s="114">
        <f>100*((AZ123-2)/10)</f>
        <v>100</v>
      </c>
      <c r="BC123" s="114"/>
      <c r="BD123" s="114"/>
    </row>
    <row r="124" spans="2:56" s="1" customFormat="1" ht="14.25">
      <c r="B124" s="111" t="s">
        <v>498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0">
        <v>3</v>
      </c>
      <c r="Q124" s="110"/>
      <c r="R124" s="111">
        <f t="shared" si="0"/>
        <v>3</v>
      </c>
      <c r="S124" s="111"/>
      <c r="U124" s="115" t="s">
        <v>523</v>
      </c>
      <c r="V124" s="115"/>
      <c r="W124" s="115"/>
      <c r="X124" s="115"/>
      <c r="Y124" s="115"/>
      <c r="Z124" s="115"/>
      <c r="AA124" s="115"/>
      <c r="AB124" s="115"/>
      <c r="AC124" s="115"/>
      <c r="AD124" s="110"/>
      <c r="AE124" s="110"/>
      <c r="AF124" s="118">
        <f>AH124+AI124</f>
        <v>0</v>
      </c>
      <c r="AG124" s="118"/>
      <c r="AH124" s="1">
        <f>IF(AND(SUM($AD$115:$AD$120)=1,AD124=1),2,0)</f>
        <v>0</v>
      </c>
      <c r="AI124" s="1">
        <f>IF(AND(SUM($AD$115:$AD$120)=0,$AD124=1),2.25,0)</f>
        <v>0</v>
      </c>
      <c r="AO124" s="115" t="s">
        <v>537</v>
      </c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1">
        <f>R110+R111+R112+R113+R114+BB115+BB116+BB117+BB118</f>
        <v>25</v>
      </c>
      <c r="BA124" s="111"/>
      <c r="BB124" s="114">
        <f>100*((AZ124-5)/20)</f>
        <v>100</v>
      </c>
      <c r="BC124" s="114"/>
      <c r="BD124" s="114"/>
    </row>
    <row r="125" spans="2:56" s="1" customFormat="1" ht="14.25">
      <c r="B125" s="111" t="s">
        <v>499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0">
        <v>3</v>
      </c>
      <c r="Q125" s="110"/>
      <c r="R125" s="111">
        <f t="shared" si="0"/>
        <v>3</v>
      </c>
      <c r="S125" s="111"/>
      <c r="U125" s="113" t="s">
        <v>524</v>
      </c>
      <c r="V125" s="113"/>
      <c r="W125" s="113"/>
      <c r="X125" s="113"/>
      <c r="Y125" s="113"/>
      <c r="Z125" s="113"/>
      <c r="AA125" s="113"/>
      <c r="AB125" s="113"/>
      <c r="AC125" s="113"/>
      <c r="AD125" s="97"/>
      <c r="AE125" s="97"/>
      <c r="AF125" s="121">
        <f>AH125+AI125</f>
        <v>0</v>
      </c>
      <c r="AG125" s="121"/>
      <c r="AH125" s="1">
        <f>IF(AND(SUM($AD$115:$AD$120)=1,AD125=1),1,0)</f>
        <v>0</v>
      </c>
      <c r="AI125" s="1">
        <f>IF(AND(SUM($AD$115:$AD$120)=0,$AD125=1),1,0)</f>
        <v>0</v>
      </c>
      <c r="AO125" s="115" t="s">
        <v>538</v>
      </c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1">
        <f>AF126+AF130+AF132+AF134</f>
        <v>24</v>
      </c>
      <c r="BA125" s="111"/>
      <c r="BB125" s="114">
        <f>100*((AZ125-4)/20)</f>
        <v>100</v>
      </c>
      <c r="BC125" s="114"/>
      <c r="BD125" s="114"/>
    </row>
    <row r="126" spans="2:56" s="1" customFormat="1" ht="14.25">
      <c r="B126" s="111" t="s">
        <v>500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0">
        <v>3</v>
      </c>
      <c r="Q126" s="110"/>
      <c r="R126" s="111">
        <f t="shared" si="0"/>
        <v>3</v>
      </c>
      <c r="S126" s="111"/>
      <c r="U126" s="99" t="s">
        <v>525</v>
      </c>
      <c r="V126" s="99"/>
      <c r="W126" s="99"/>
      <c r="X126" s="99"/>
      <c r="Y126" s="99"/>
      <c r="Z126" s="99"/>
      <c r="AA126" s="99"/>
      <c r="AB126" s="99"/>
      <c r="AC126" s="99"/>
      <c r="AD126" s="100">
        <v>1</v>
      </c>
      <c r="AE126" s="100"/>
      <c r="AF126" s="111">
        <f>SUM(AH126:AM126)</f>
        <v>6</v>
      </c>
      <c r="AG126" s="111"/>
      <c r="AH126" s="1">
        <f>IF($AD126=1,6,0)</f>
        <v>6</v>
      </c>
      <c r="AI126" s="1">
        <f>IF($AD126=2,5,0)</f>
        <v>0</v>
      </c>
      <c r="AJ126" s="1">
        <f>IF($AD126=3,4,0)</f>
        <v>0</v>
      </c>
      <c r="AK126" s="1">
        <f>IF($AD126=4,3,0)</f>
        <v>0</v>
      </c>
      <c r="AL126" s="1">
        <f>IF($AD126=5,2,0)</f>
        <v>0</v>
      </c>
      <c r="AM126" s="1">
        <f>IF($AD126=6,1,0)</f>
        <v>0</v>
      </c>
      <c r="AO126" s="115" t="s">
        <v>539</v>
      </c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1">
        <f>AF110+AF111+AF112+AF113+AF114+BB110+BB111+BB112+BB113+BB114</f>
        <v>10</v>
      </c>
      <c r="BA126" s="111"/>
      <c r="BB126" s="114">
        <f>100*((AZ126-2)/8)</f>
        <v>100</v>
      </c>
      <c r="BC126" s="114"/>
      <c r="BD126" s="114"/>
    </row>
    <row r="127" spans="2:56" s="1" customFormat="1" ht="14.25">
      <c r="B127" s="111" t="s">
        <v>501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0">
        <v>3</v>
      </c>
      <c r="Q127" s="110"/>
      <c r="R127" s="111">
        <f t="shared" si="0"/>
        <v>3</v>
      </c>
      <c r="S127" s="111"/>
      <c r="U127" s="111" t="s">
        <v>527</v>
      </c>
      <c r="V127" s="111"/>
      <c r="W127" s="111"/>
      <c r="X127" s="111"/>
      <c r="Y127" s="111"/>
      <c r="Z127" s="111"/>
      <c r="AA127" s="111"/>
      <c r="AB127" s="111"/>
      <c r="AC127" s="111"/>
      <c r="AD127" s="110">
        <v>6</v>
      </c>
      <c r="AE127" s="110"/>
      <c r="AF127" s="111">
        <f>AD127</f>
        <v>6</v>
      </c>
      <c r="AG127" s="111"/>
      <c r="AO127" s="115" t="s">
        <v>540</v>
      </c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1">
        <f>P134+P135+P136</f>
        <v>6</v>
      </c>
      <c r="BA127" s="111"/>
      <c r="BB127" s="114">
        <f>100*((AZ127-3)/3)</f>
        <v>100</v>
      </c>
      <c r="BC127" s="114"/>
      <c r="BD127" s="114"/>
    </row>
    <row r="128" spans="2:56" s="1" customFormat="1" ht="14.25">
      <c r="B128" s="111" t="s">
        <v>502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0">
        <v>3</v>
      </c>
      <c r="Q128" s="110"/>
      <c r="R128" s="111">
        <f t="shared" si="0"/>
        <v>3</v>
      </c>
      <c r="S128" s="111"/>
      <c r="U128" s="111" t="s">
        <v>528</v>
      </c>
      <c r="V128" s="111"/>
      <c r="W128" s="111"/>
      <c r="X128" s="111"/>
      <c r="Y128" s="111"/>
      <c r="Z128" s="111"/>
      <c r="AA128" s="111"/>
      <c r="AB128" s="111"/>
      <c r="AC128" s="111"/>
      <c r="AD128" s="110">
        <v>6</v>
      </c>
      <c r="AE128" s="110"/>
      <c r="AF128" s="111">
        <f>AD128</f>
        <v>6</v>
      </c>
      <c r="AG128" s="111"/>
      <c r="AO128" s="115" t="s">
        <v>541</v>
      </c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1">
        <f>AF127+AF128+AF129+AF131+AF133</f>
        <v>30</v>
      </c>
      <c r="BA128" s="111"/>
      <c r="BB128" s="114">
        <f>100*((AZ128-5)/25)</f>
        <v>100</v>
      </c>
      <c r="BC128" s="114"/>
      <c r="BD128" s="114"/>
    </row>
    <row r="129" spans="2:56" s="1" customFormat="1" ht="14.25">
      <c r="B129" s="98" t="s">
        <v>503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7">
        <v>3</v>
      </c>
      <c r="Q129" s="97"/>
      <c r="R129" s="98">
        <f t="shared" si="0"/>
        <v>3</v>
      </c>
      <c r="S129" s="98"/>
      <c r="U129" s="111" t="s">
        <v>526</v>
      </c>
      <c r="V129" s="111"/>
      <c r="W129" s="111"/>
      <c r="X129" s="111"/>
      <c r="Y129" s="111"/>
      <c r="Z129" s="111"/>
      <c r="AA129" s="111"/>
      <c r="AB129" s="111"/>
      <c r="AC129" s="111"/>
      <c r="AD129" s="110">
        <v>1</v>
      </c>
      <c r="AE129" s="110"/>
      <c r="AF129" s="111">
        <f>SUM(AH129:AM129)</f>
        <v>6</v>
      </c>
      <c r="AG129" s="111"/>
      <c r="AH129" s="1">
        <f>IF($AD129=1,6,0)</f>
        <v>6</v>
      </c>
      <c r="AI129" s="1">
        <f>IF($AD129=2,5,0)</f>
        <v>0</v>
      </c>
      <c r="AJ129" s="1">
        <f>IF($AD129=3,4,0)</f>
        <v>0</v>
      </c>
      <c r="AK129" s="1">
        <f>IF($AD129=4,3,0)</f>
        <v>0</v>
      </c>
      <c r="AL129" s="1">
        <f>IF($AD129=5,2,0)</f>
        <v>0</v>
      </c>
      <c r="AM129" s="1">
        <f>IF($AD129=6,1,0)</f>
        <v>0</v>
      </c>
      <c r="AO129" s="113" t="s">
        <v>542</v>
      </c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98">
        <f>SUM(R115:R119)</f>
        <v>5</v>
      </c>
      <c r="BA129" s="98"/>
      <c r="BB129" s="112">
        <f>100*((AZ129-1)/4)</f>
        <v>100</v>
      </c>
      <c r="BC129" s="112"/>
      <c r="BD129" s="112"/>
    </row>
    <row r="130" spans="2:39" ht="14.25">
      <c r="B130" s="99" t="s">
        <v>504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100">
        <v>2</v>
      </c>
      <c r="Q130" s="100"/>
      <c r="R130" s="99">
        <f t="shared" si="0"/>
        <v>2</v>
      </c>
      <c r="S130" s="99"/>
      <c r="U130" s="111" t="s">
        <v>529</v>
      </c>
      <c r="V130" s="111"/>
      <c r="W130" s="111"/>
      <c r="X130" s="111"/>
      <c r="Y130" s="111"/>
      <c r="Z130" s="111"/>
      <c r="AA130" s="111"/>
      <c r="AB130" s="111"/>
      <c r="AC130" s="111"/>
      <c r="AD130" s="110">
        <v>1</v>
      </c>
      <c r="AE130" s="110"/>
      <c r="AF130" s="111">
        <f>SUM(AH130:AM130)</f>
        <v>6</v>
      </c>
      <c r="AG130" s="111"/>
      <c r="AH130" s="1">
        <f>IF($AD130=1,6,0)</f>
        <v>6</v>
      </c>
      <c r="AI130" s="1">
        <f>IF($AD130=2,5,0)</f>
        <v>0</v>
      </c>
      <c r="AJ130" s="1">
        <f>IF($AD130=3,4,0)</f>
        <v>0</v>
      </c>
      <c r="AK130" s="1">
        <f>IF($AD130=4,3,0)</f>
        <v>0</v>
      </c>
      <c r="AL130" s="1">
        <f>IF($AD130=5,2,0)</f>
        <v>0</v>
      </c>
      <c r="AM130" s="1">
        <f>IF($AD130=6,1,0)</f>
        <v>0</v>
      </c>
    </row>
    <row r="131" spans="2:33" ht="14.25">
      <c r="B131" s="111" t="s">
        <v>508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0">
        <v>2</v>
      </c>
      <c r="Q131" s="110"/>
      <c r="R131" s="111">
        <f t="shared" si="0"/>
        <v>2</v>
      </c>
      <c r="S131" s="111"/>
      <c r="U131" s="111" t="s">
        <v>530</v>
      </c>
      <c r="V131" s="111"/>
      <c r="W131" s="111"/>
      <c r="X131" s="111"/>
      <c r="Y131" s="111"/>
      <c r="Z131" s="111"/>
      <c r="AA131" s="111"/>
      <c r="AB131" s="111"/>
      <c r="AC131" s="111"/>
      <c r="AD131" s="110">
        <v>6</v>
      </c>
      <c r="AE131" s="110"/>
      <c r="AF131" s="111">
        <f>AD131</f>
        <v>6</v>
      </c>
      <c r="AG131" s="111"/>
    </row>
    <row r="132" spans="2:33" ht="14.25" customHeight="1">
      <c r="B132" s="111" t="s">
        <v>509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0">
        <v>2</v>
      </c>
      <c r="Q132" s="110"/>
      <c r="R132" s="111">
        <f t="shared" si="0"/>
        <v>2</v>
      </c>
      <c r="S132" s="111"/>
      <c r="U132" s="111" t="s">
        <v>531</v>
      </c>
      <c r="V132" s="111"/>
      <c r="W132" s="111"/>
      <c r="X132" s="111"/>
      <c r="Y132" s="111"/>
      <c r="Z132" s="111"/>
      <c r="AA132" s="111"/>
      <c r="AB132" s="111"/>
      <c r="AC132" s="111"/>
      <c r="AD132" s="110">
        <v>6</v>
      </c>
      <c r="AE132" s="110"/>
      <c r="AF132" s="111">
        <f>AD132</f>
        <v>6</v>
      </c>
      <c r="AG132" s="111"/>
    </row>
    <row r="133" spans="2:36" ht="14.25">
      <c r="B133" s="98" t="s">
        <v>510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7">
        <v>2</v>
      </c>
      <c r="Q133" s="97"/>
      <c r="R133" s="98">
        <f t="shared" si="0"/>
        <v>2</v>
      </c>
      <c r="S133" s="98"/>
      <c r="U133" s="111" t="s">
        <v>532</v>
      </c>
      <c r="V133" s="111"/>
      <c r="W133" s="111"/>
      <c r="X133" s="111"/>
      <c r="Y133" s="111"/>
      <c r="Z133" s="111"/>
      <c r="AA133" s="111"/>
      <c r="AB133" s="111"/>
      <c r="AC133" s="111"/>
      <c r="AD133" s="110">
        <v>1</v>
      </c>
      <c r="AE133" s="110"/>
      <c r="AF133" s="111">
        <f>SUM(AH133:AM133)</f>
        <v>6</v>
      </c>
      <c r="AG133" s="111"/>
      <c r="AH133" s="1">
        <f>IF($AD133=1,6,0)</f>
        <v>6</v>
      </c>
      <c r="AI133" s="1">
        <f>IF($AD133=2,5,0)</f>
        <v>0</v>
      </c>
      <c r="AJ133" s="1">
        <f>IF($AD133=3,4,0)</f>
        <v>0</v>
      </c>
    </row>
    <row r="134" spans="2:33" ht="14.25">
      <c r="B134" s="99" t="s">
        <v>505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100">
        <v>2</v>
      </c>
      <c r="Q134" s="100"/>
      <c r="R134" s="99">
        <f t="shared" si="0"/>
        <v>2</v>
      </c>
      <c r="S134" s="99"/>
      <c r="U134" s="98" t="s">
        <v>533</v>
      </c>
      <c r="V134" s="98"/>
      <c r="W134" s="98"/>
      <c r="X134" s="98"/>
      <c r="Y134" s="98"/>
      <c r="Z134" s="98"/>
      <c r="AA134" s="98"/>
      <c r="AB134" s="98"/>
      <c r="AC134" s="98"/>
      <c r="AD134" s="97">
        <v>6</v>
      </c>
      <c r="AE134" s="97"/>
      <c r="AF134" s="98">
        <f>AD134</f>
        <v>6</v>
      </c>
      <c r="AG134" s="98"/>
    </row>
    <row r="135" spans="2:19" ht="14.25">
      <c r="B135" s="111" t="s">
        <v>506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0">
        <v>2</v>
      </c>
      <c r="Q135" s="110"/>
      <c r="R135" s="111">
        <f t="shared" si="0"/>
        <v>2</v>
      </c>
      <c r="S135" s="111"/>
    </row>
    <row r="136" spans="2:19" ht="14.25">
      <c r="B136" s="98" t="s">
        <v>507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7">
        <v>2</v>
      </c>
      <c r="Q136" s="97"/>
      <c r="R136" s="98">
        <f t="shared" si="0"/>
        <v>2</v>
      </c>
      <c r="S136" s="98"/>
    </row>
    <row r="137" ht="14.25" customHeight="1"/>
    <row r="138" spans="2:25" ht="14.25" customHeight="1">
      <c r="B138" s="107" t="s">
        <v>544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9"/>
      <c r="X138" s="28"/>
      <c r="Y138" s="28"/>
    </row>
    <row r="139" spans="2:52" ht="14.25" customHeight="1">
      <c r="B139" s="101" t="s">
        <v>549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3"/>
      <c r="X139" s="28"/>
      <c r="Y139" s="28"/>
      <c r="Z139" s="96" t="s">
        <v>548</v>
      </c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42"/>
      <c r="AZ139" s="42"/>
    </row>
    <row r="140" spans="2:25" ht="14.25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3"/>
      <c r="X140" s="28"/>
      <c r="Y140" s="28"/>
    </row>
    <row r="141" spans="2:25" ht="14.25">
      <c r="B141" s="93" t="s">
        <v>543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5"/>
      <c r="X141" s="28"/>
      <c r="Y141" s="28"/>
    </row>
    <row r="142" spans="2:43" ht="14.25">
      <c r="B142" s="101" t="s">
        <v>545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5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2:43" ht="14.2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5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2:43" ht="14.25">
      <c r="B144" s="101" t="s">
        <v>547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3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2:43" ht="14.25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3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2:43" ht="14.25">
      <c r="B146" s="101" t="s">
        <v>546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3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2:43" ht="14.2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6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</sheetData>
  <sheetProtection/>
  <mergeCells count="723">
    <mergeCell ref="J98:U98"/>
    <mergeCell ref="V98:Z98"/>
    <mergeCell ref="J96:U96"/>
    <mergeCell ref="V96:Z96"/>
    <mergeCell ref="J97:U97"/>
    <mergeCell ref="V97:Z97"/>
    <mergeCell ref="J95:U95"/>
    <mergeCell ref="V95:Z95"/>
    <mergeCell ref="J94:U94"/>
    <mergeCell ref="V94:Z94"/>
    <mergeCell ref="J93:U93"/>
    <mergeCell ref="V93:Z93"/>
    <mergeCell ref="J92:U92"/>
    <mergeCell ref="V92:Z92"/>
    <mergeCell ref="J91:U91"/>
    <mergeCell ref="V91:Z91"/>
    <mergeCell ref="J89:Z89"/>
    <mergeCell ref="J90:U90"/>
    <mergeCell ref="V90:Z90"/>
    <mergeCell ref="AF89:AQ89"/>
    <mergeCell ref="AR89:AT89"/>
    <mergeCell ref="AU89:AW89"/>
    <mergeCell ref="B141:W141"/>
    <mergeCell ref="Z139:AX139"/>
    <mergeCell ref="AD134:AE134"/>
    <mergeCell ref="AF134:AG134"/>
    <mergeCell ref="B133:O133"/>
    <mergeCell ref="P133:Q133"/>
    <mergeCell ref="B134:O134"/>
    <mergeCell ref="B142:W143"/>
    <mergeCell ref="B144:W145"/>
    <mergeCell ref="B146:W147"/>
    <mergeCell ref="B138:W138"/>
    <mergeCell ref="B139:W140"/>
    <mergeCell ref="AY139:AZ139"/>
    <mergeCell ref="B135:O135"/>
    <mergeCell ref="P135:Q135"/>
    <mergeCell ref="R135:S135"/>
    <mergeCell ref="B136:O136"/>
    <mergeCell ref="P136:Q136"/>
    <mergeCell ref="R136:S136"/>
    <mergeCell ref="P134:Q134"/>
    <mergeCell ref="R134:S134"/>
    <mergeCell ref="U134:AC134"/>
    <mergeCell ref="R133:S133"/>
    <mergeCell ref="U133:AC133"/>
    <mergeCell ref="AD131:AE131"/>
    <mergeCell ref="P131:Q131"/>
    <mergeCell ref="R131:S131"/>
    <mergeCell ref="U131:AC131"/>
    <mergeCell ref="AF131:AG131"/>
    <mergeCell ref="AD132:AE132"/>
    <mergeCell ref="AF132:AG132"/>
    <mergeCell ref="AD133:AE133"/>
    <mergeCell ref="AF133:AG133"/>
    <mergeCell ref="B132:O132"/>
    <mergeCell ref="P132:Q132"/>
    <mergeCell ref="R132:S132"/>
    <mergeCell ref="U132:AC132"/>
    <mergeCell ref="B131:O131"/>
    <mergeCell ref="BB129:BD129"/>
    <mergeCell ref="B130:O130"/>
    <mergeCell ref="P130:Q130"/>
    <mergeCell ref="R130:S130"/>
    <mergeCell ref="U130:AC130"/>
    <mergeCell ref="AD130:AE130"/>
    <mergeCell ref="AF130:AG130"/>
    <mergeCell ref="AD129:AE129"/>
    <mergeCell ref="AF129:AG129"/>
    <mergeCell ref="AO129:AY129"/>
    <mergeCell ref="AZ129:BA129"/>
    <mergeCell ref="B129:O129"/>
    <mergeCell ref="P129:Q129"/>
    <mergeCell ref="R129:S129"/>
    <mergeCell ref="U129:AC129"/>
    <mergeCell ref="BB127:BD127"/>
    <mergeCell ref="B128:O128"/>
    <mergeCell ref="P128:Q128"/>
    <mergeCell ref="R128:S128"/>
    <mergeCell ref="U128:AC128"/>
    <mergeCell ref="AD128:AE128"/>
    <mergeCell ref="AF128:AG128"/>
    <mergeCell ref="AO128:AY128"/>
    <mergeCell ref="AZ128:BA128"/>
    <mergeCell ref="BB128:BD128"/>
    <mergeCell ref="AD127:AE127"/>
    <mergeCell ref="AF127:AG127"/>
    <mergeCell ref="AO127:AY127"/>
    <mergeCell ref="AZ127:BA127"/>
    <mergeCell ref="B127:O127"/>
    <mergeCell ref="P127:Q127"/>
    <mergeCell ref="R127:S127"/>
    <mergeCell ref="U127:AC127"/>
    <mergeCell ref="BB125:BD125"/>
    <mergeCell ref="B126:O126"/>
    <mergeCell ref="P126:Q126"/>
    <mergeCell ref="R126:S126"/>
    <mergeCell ref="U126:AC126"/>
    <mergeCell ref="AD126:AE126"/>
    <mergeCell ref="AF126:AG126"/>
    <mergeCell ref="AO126:AY126"/>
    <mergeCell ref="AZ126:BA126"/>
    <mergeCell ref="BB126:BD126"/>
    <mergeCell ref="AD125:AE125"/>
    <mergeCell ref="AF125:AG125"/>
    <mergeCell ref="AO125:AY125"/>
    <mergeCell ref="AZ125:BA125"/>
    <mergeCell ref="B125:O125"/>
    <mergeCell ref="P125:Q125"/>
    <mergeCell ref="R125:S125"/>
    <mergeCell ref="U125:AC125"/>
    <mergeCell ref="BB123:BD123"/>
    <mergeCell ref="B124:O124"/>
    <mergeCell ref="P124:Q124"/>
    <mergeCell ref="R124:S124"/>
    <mergeCell ref="U124:AC124"/>
    <mergeCell ref="AD124:AE124"/>
    <mergeCell ref="AF124:AG124"/>
    <mergeCell ref="AO124:AY124"/>
    <mergeCell ref="AZ124:BA124"/>
    <mergeCell ref="BB124:BD124"/>
    <mergeCell ref="AZ122:BA122"/>
    <mergeCell ref="BB122:BD122"/>
    <mergeCell ref="AO123:AY123"/>
    <mergeCell ref="AZ123:BA123"/>
    <mergeCell ref="B123:O123"/>
    <mergeCell ref="P123:Q123"/>
    <mergeCell ref="R123:S123"/>
    <mergeCell ref="U123:AC123"/>
    <mergeCell ref="AD123:AE123"/>
    <mergeCell ref="AF123:AG123"/>
    <mergeCell ref="AO121:AY121"/>
    <mergeCell ref="AZ121:BA121"/>
    <mergeCell ref="BB121:BD121"/>
    <mergeCell ref="B122:O122"/>
    <mergeCell ref="P122:Q122"/>
    <mergeCell ref="R122:S122"/>
    <mergeCell ref="U122:AC122"/>
    <mergeCell ref="AD122:AE122"/>
    <mergeCell ref="AF122:AG122"/>
    <mergeCell ref="AO122:AY122"/>
    <mergeCell ref="AD120:AE120"/>
    <mergeCell ref="AF120:AG120"/>
    <mergeCell ref="B121:O121"/>
    <mergeCell ref="P121:Q121"/>
    <mergeCell ref="R121:S121"/>
    <mergeCell ref="U121:AC121"/>
    <mergeCell ref="AD121:AE121"/>
    <mergeCell ref="AF121:AG121"/>
    <mergeCell ref="B120:O120"/>
    <mergeCell ref="P120:Q120"/>
    <mergeCell ref="R120:S120"/>
    <mergeCell ref="U120:AC120"/>
    <mergeCell ref="BB118:BC118"/>
    <mergeCell ref="B119:O119"/>
    <mergeCell ref="P119:Q119"/>
    <mergeCell ref="R119:S119"/>
    <mergeCell ref="U119:AC119"/>
    <mergeCell ref="AD119:AE119"/>
    <mergeCell ref="AF119:AG119"/>
    <mergeCell ref="AD118:AE118"/>
    <mergeCell ref="AF118:AG118"/>
    <mergeCell ref="AO118:AY118"/>
    <mergeCell ref="AZ118:BA118"/>
    <mergeCell ref="B118:O118"/>
    <mergeCell ref="P118:Q118"/>
    <mergeCell ref="R118:S118"/>
    <mergeCell ref="U118:AC118"/>
    <mergeCell ref="BB116:BC116"/>
    <mergeCell ref="B117:O117"/>
    <mergeCell ref="P117:Q117"/>
    <mergeCell ref="R117:S117"/>
    <mergeCell ref="U117:AC117"/>
    <mergeCell ref="AD117:AE117"/>
    <mergeCell ref="AF117:AG117"/>
    <mergeCell ref="AO117:AY117"/>
    <mergeCell ref="AZ117:BA117"/>
    <mergeCell ref="BB117:BC117"/>
    <mergeCell ref="AD116:AE116"/>
    <mergeCell ref="AF116:AG116"/>
    <mergeCell ref="AO116:AY116"/>
    <mergeCell ref="AZ116:BA116"/>
    <mergeCell ref="B116:O116"/>
    <mergeCell ref="P116:Q116"/>
    <mergeCell ref="R116:S116"/>
    <mergeCell ref="U116:AC116"/>
    <mergeCell ref="BB114:BC114"/>
    <mergeCell ref="B115:O115"/>
    <mergeCell ref="P115:Q115"/>
    <mergeCell ref="R115:S115"/>
    <mergeCell ref="U115:AC115"/>
    <mergeCell ref="AD115:AE115"/>
    <mergeCell ref="AF115:AG115"/>
    <mergeCell ref="AO115:AY115"/>
    <mergeCell ref="AZ115:BA115"/>
    <mergeCell ref="BB115:BC115"/>
    <mergeCell ref="AD114:AE114"/>
    <mergeCell ref="AF114:AG114"/>
    <mergeCell ref="AO114:AY114"/>
    <mergeCell ref="AZ114:BA114"/>
    <mergeCell ref="B114:O114"/>
    <mergeCell ref="P114:Q114"/>
    <mergeCell ref="R114:S114"/>
    <mergeCell ref="U114:AC114"/>
    <mergeCell ref="BB112:BC112"/>
    <mergeCell ref="B113:O113"/>
    <mergeCell ref="P113:Q113"/>
    <mergeCell ref="R113:S113"/>
    <mergeCell ref="U113:AC113"/>
    <mergeCell ref="AD113:AE113"/>
    <mergeCell ref="AF113:AG113"/>
    <mergeCell ref="AO113:AY113"/>
    <mergeCell ref="AZ113:BA113"/>
    <mergeCell ref="BB113:BC113"/>
    <mergeCell ref="AD112:AE112"/>
    <mergeCell ref="AF112:AG112"/>
    <mergeCell ref="AO112:AY112"/>
    <mergeCell ref="AZ112:BA112"/>
    <mergeCell ref="B112:O112"/>
    <mergeCell ref="P112:Q112"/>
    <mergeCell ref="R112:S112"/>
    <mergeCell ref="U112:AC112"/>
    <mergeCell ref="BB110:BC110"/>
    <mergeCell ref="B111:O111"/>
    <mergeCell ref="P111:Q111"/>
    <mergeCell ref="R111:S111"/>
    <mergeCell ref="U111:AC111"/>
    <mergeCell ref="AD111:AE111"/>
    <mergeCell ref="AF111:AG111"/>
    <mergeCell ref="AO111:AY111"/>
    <mergeCell ref="AZ111:BA111"/>
    <mergeCell ref="BB111:BC111"/>
    <mergeCell ref="AD110:AE110"/>
    <mergeCell ref="AF110:AG110"/>
    <mergeCell ref="AO110:AY110"/>
    <mergeCell ref="AZ110:BA110"/>
    <mergeCell ref="B110:O110"/>
    <mergeCell ref="P110:Q110"/>
    <mergeCell ref="R110:S110"/>
    <mergeCell ref="U110:AC110"/>
    <mergeCell ref="A106:BF107"/>
    <mergeCell ref="B109:O109"/>
    <mergeCell ref="P109:Q109"/>
    <mergeCell ref="R109:S109"/>
    <mergeCell ref="U109:AC109"/>
    <mergeCell ref="AD109:AE109"/>
    <mergeCell ref="AF109:AG109"/>
    <mergeCell ref="AO109:AY109"/>
    <mergeCell ref="AZ109:BA109"/>
    <mergeCell ref="BB109:BC109"/>
    <mergeCell ref="A2:AT3"/>
    <mergeCell ref="AU2:BF2"/>
    <mergeCell ref="AU3:BF3"/>
    <mergeCell ref="BC75:BE75"/>
    <mergeCell ref="AJ24:AN24"/>
    <mergeCell ref="AO24:AP24"/>
    <mergeCell ref="AU24:BC24"/>
    <mergeCell ref="BD24:BE24"/>
    <mergeCell ref="K24:U24"/>
    <mergeCell ref="V24:W24"/>
    <mergeCell ref="B76:K76"/>
    <mergeCell ref="L76:N76"/>
    <mergeCell ref="W76:AF76"/>
    <mergeCell ref="AG76:AI76"/>
    <mergeCell ref="AS76:BB76"/>
    <mergeCell ref="BC76:BE76"/>
    <mergeCell ref="W74:AF74"/>
    <mergeCell ref="AG74:AI74"/>
    <mergeCell ref="AS74:BB74"/>
    <mergeCell ref="W75:AF75"/>
    <mergeCell ref="AG75:AI75"/>
    <mergeCell ref="AS75:BB75"/>
    <mergeCell ref="Y24:AF24"/>
    <mergeCell ref="AG24:AH24"/>
    <mergeCell ref="B75:K75"/>
    <mergeCell ref="L75:N75"/>
    <mergeCell ref="G66:P66"/>
    <mergeCell ref="Q66:T66"/>
    <mergeCell ref="W66:AF66"/>
    <mergeCell ref="AG66:AJ66"/>
    <mergeCell ref="D63:BC63"/>
    <mergeCell ref="G65:P65"/>
    <mergeCell ref="AP69:BA69"/>
    <mergeCell ref="BB69:BE69"/>
    <mergeCell ref="B74:K74"/>
    <mergeCell ref="L74:N74"/>
    <mergeCell ref="BC74:BE74"/>
    <mergeCell ref="B69:K69"/>
    <mergeCell ref="L69:O69"/>
    <mergeCell ref="R69:AA69"/>
    <mergeCell ref="AB69:AE69"/>
    <mergeCell ref="R71:AA71"/>
    <mergeCell ref="AM66:AY66"/>
    <mergeCell ref="AZ66:BC66"/>
    <mergeCell ref="B68:K68"/>
    <mergeCell ref="L68:O68"/>
    <mergeCell ref="R68:AA68"/>
    <mergeCell ref="AB68:AE68"/>
    <mergeCell ref="AG68:AK68"/>
    <mergeCell ref="AL68:AN68"/>
    <mergeCell ref="AP68:BA68"/>
    <mergeCell ref="BB68:BE68"/>
    <mergeCell ref="AZ65:BC65"/>
    <mergeCell ref="N61:Z61"/>
    <mergeCell ref="AA61:AB61"/>
    <mergeCell ref="AE61:AQ61"/>
    <mergeCell ref="AR61:AS61"/>
    <mergeCell ref="Q65:T65"/>
    <mergeCell ref="W65:AF65"/>
    <mergeCell ref="AG65:AJ65"/>
    <mergeCell ref="AM65:AY65"/>
    <mergeCell ref="AU58:AY58"/>
    <mergeCell ref="AZ58:BD58"/>
    <mergeCell ref="AE59:AL59"/>
    <mergeCell ref="AM59:AN59"/>
    <mergeCell ref="AO59:AQ59"/>
    <mergeCell ref="AR59:AS59"/>
    <mergeCell ref="AT59:AV59"/>
    <mergeCell ref="AW59:AX59"/>
    <mergeCell ref="AY59:BB59"/>
    <mergeCell ref="BC59:BD59"/>
    <mergeCell ref="AU57:AY57"/>
    <mergeCell ref="AZ57:BD57"/>
    <mergeCell ref="C58:J58"/>
    <mergeCell ref="K58:L58"/>
    <mergeCell ref="M58:R58"/>
    <mergeCell ref="S58:W58"/>
    <mergeCell ref="X58:AB58"/>
    <mergeCell ref="AE58:AL58"/>
    <mergeCell ref="AM58:AN58"/>
    <mergeCell ref="AO58:AT58"/>
    <mergeCell ref="X57:AB57"/>
    <mergeCell ref="AE57:AL57"/>
    <mergeCell ref="AM57:AN57"/>
    <mergeCell ref="AO57:AT57"/>
    <mergeCell ref="C57:J57"/>
    <mergeCell ref="K57:L57"/>
    <mergeCell ref="M57:R57"/>
    <mergeCell ref="S57:W57"/>
    <mergeCell ref="AU55:AY56"/>
    <mergeCell ref="AZ55:BD56"/>
    <mergeCell ref="C56:J56"/>
    <mergeCell ref="K56:L56"/>
    <mergeCell ref="AE56:AL56"/>
    <mergeCell ref="AM56:AN56"/>
    <mergeCell ref="X55:AB56"/>
    <mergeCell ref="AE55:AL55"/>
    <mergeCell ref="AM55:AN55"/>
    <mergeCell ref="AO55:AT56"/>
    <mergeCell ref="C55:J55"/>
    <mergeCell ref="K55:L55"/>
    <mergeCell ref="M55:R56"/>
    <mergeCell ref="S55:W56"/>
    <mergeCell ref="A51:BF52"/>
    <mergeCell ref="A53:Q53"/>
    <mergeCell ref="R53:S53"/>
    <mergeCell ref="T53:W53"/>
    <mergeCell ref="X53:AG53"/>
    <mergeCell ref="AH53:AQ53"/>
    <mergeCell ref="AR53:AS53"/>
    <mergeCell ref="AT53:AW53"/>
    <mergeCell ref="AX53:BF53"/>
    <mergeCell ref="AP50:AT50"/>
    <mergeCell ref="AU50:AW50"/>
    <mergeCell ref="AX50:BA50"/>
    <mergeCell ref="BB50:BE50"/>
    <mergeCell ref="O50:S50"/>
    <mergeCell ref="T50:AG50"/>
    <mergeCell ref="AH50:AJ50"/>
    <mergeCell ref="AK50:AO50"/>
    <mergeCell ref="B50:G50"/>
    <mergeCell ref="H50:I50"/>
    <mergeCell ref="J50:K50"/>
    <mergeCell ref="L50:N50"/>
    <mergeCell ref="AP49:AT49"/>
    <mergeCell ref="AU49:AW49"/>
    <mergeCell ref="AX49:BA49"/>
    <mergeCell ref="BB49:BE49"/>
    <mergeCell ref="O49:S49"/>
    <mergeCell ref="T49:AG49"/>
    <mergeCell ref="AH49:AJ49"/>
    <mergeCell ref="AK49:AO49"/>
    <mergeCell ref="B49:G49"/>
    <mergeCell ref="H49:I49"/>
    <mergeCell ref="J49:K49"/>
    <mergeCell ref="L49:N49"/>
    <mergeCell ref="AP48:AT48"/>
    <mergeCell ref="AU48:AW48"/>
    <mergeCell ref="B48:G48"/>
    <mergeCell ref="H48:I48"/>
    <mergeCell ref="J48:K48"/>
    <mergeCell ref="L48:N48"/>
    <mergeCell ref="AX48:BA48"/>
    <mergeCell ref="BB48:BE48"/>
    <mergeCell ref="O48:S48"/>
    <mergeCell ref="T48:AG48"/>
    <mergeCell ref="AH48:AJ48"/>
    <mergeCell ref="AK48:AO48"/>
    <mergeCell ref="AP47:AT47"/>
    <mergeCell ref="AU47:AW47"/>
    <mergeCell ref="AX47:BA47"/>
    <mergeCell ref="BB47:BE47"/>
    <mergeCell ref="O47:S47"/>
    <mergeCell ref="T47:AG47"/>
    <mergeCell ref="AH47:AJ47"/>
    <mergeCell ref="AK47:AO47"/>
    <mergeCell ref="B47:G47"/>
    <mergeCell ref="H47:I47"/>
    <mergeCell ref="J47:K47"/>
    <mergeCell ref="L47:N47"/>
    <mergeCell ref="AP46:AT46"/>
    <mergeCell ref="AU46:AW46"/>
    <mergeCell ref="B46:G46"/>
    <mergeCell ref="H46:I46"/>
    <mergeCell ref="J46:K46"/>
    <mergeCell ref="L46:N46"/>
    <mergeCell ref="AX46:BA46"/>
    <mergeCell ref="BB46:BE46"/>
    <mergeCell ref="O46:S46"/>
    <mergeCell ref="T46:AG46"/>
    <mergeCell ref="AH46:AJ46"/>
    <mergeCell ref="AK46:AO46"/>
    <mergeCell ref="AP45:AT45"/>
    <mergeCell ref="AU45:AW45"/>
    <mergeCell ref="AX45:BA45"/>
    <mergeCell ref="BB45:BE45"/>
    <mergeCell ref="O45:S45"/>
    <mergeCell ref="T45:AG45"/>
    <mergeCell ref="AH45:AJ45"/>
    <mergeCell ref="AK45:AO45"/>
    <mergeCell ref="B45:G45"/>
    <mergeCell ref="H45:I45"/>
    <mergeCell ref="J45:K45"/>
    <mergeCell ref="L45:N45"/>
    <mergeCell ref="AP44:AT44"/>
    <mergeCell ref="AU44:AW44"/>
    <mergeCell ref="B44:G44"/>
    <mergeCell ref="H44:I44"/>
    <mergeCell ref="J44:K44"/>
    <mergeCell ref="L44:N44"/>
    <mergeCell ref="AX44:BA44"/>
    <mergeCell ref="BB44:BE44"/>
    <mergeCell ref="O44:S44"/>
    <mergeCell ref="T44:AG44"/>
    <mergeCell ref="AH44:AJ44"/>
    <mergeCell ref="AK44:AO44"/>
    <mergeCell ref="AP43:AT43"/>
    <mergeCell ref="AU43:AW43"/>
    <mergeCell ref="AX43:BA43"/>
    <mergeCell ref="BB43:BE43"/>
    <mergeCell ref="O43:S43"/>
    <mergeCell ref="T43:AG43"/>
    <mergeCell ref="AH43:AJ43"/>
    <mergeCell ref="AK43:AO43"/>
    <mergeCell ref="B43:G43"/>
    <mergeCell ref="H43:I43"/>
    <mergeCell ref="J43:K43"/>
    <mergeCell ref="L43:N43"/>
    <mergeCell ref="AP42:AT42"/>
    <mergeCell ref="AU42:AW42"/>
    <mergeCell ref="B42:G42"/>
    <mergeCell ref="H42:I42"/>
    <mergeCell ref="J42:K42"/>
    <mergeCell ref="L42:N42"/>
    <mergeCell ref="AX42:BA42"/>
    <mergeCell ref="BB42:BE42"/>
    <mergeCell ref="O42:S42"/>
    <mergeCell ref="T42:AG42"/>
    <mergeCell ref="AH42:AJ42"/>
    <mergeCell ref="AK42:AO42"/>
    <mergeCell ref="AP41:AT41"/>
    <mergeCell ref="AU41:AW41"/>
    <mergeCell ref="AX41:BA41"/>
    <mergeCell ref="BB41:BE41"/>
    <mergeCell ref="O41:S41"/>
    <mergeCell ref="T41:AG41"/>
    <mergeCell ref="AH41:AJ41"/>
    <mergeCell ref="AK41:AO41"/>
    <mergeCell ref="B41:G41"/>
    <mergeCell ref="H41:I41"/>
    <mergeCell ref="J41:K41"/>
    <mergeCell ref="L41:N41"/>
    <mergeCell ref="AP40:AT40"/>
    <mergeCell ref="AU40:AW40"/>
    <mergeCell ref="B40:G40"/>
    <mergeCell ref="H40:I40"/>
    <mergeCell ref="J40:K40"/>
    <mergeCell ref="L40:N40"/>
    <mergeCell ref="AX40:BA40"/>
    <mergeCell ref="BB40:BE40"/>
    <mergeCell ref="O40:S40"/>
    <mergeCell ref="T40:AG40"/>
    <mergeCell ref="AH40:AJ40"/>
    <mergeCell ref="AK40:AO40"/>
    <mergeCell ref="J38:K38"/>
    <mergeCell ref="L38:N38"/>
    <mergeCell ref="AP39:AT39"/>
    <mergeCell ref="AU39:AW39"/>
    <mergeCell ref="AX39:BA39"/>
    <mergeCell ref="BB39:BE39"/>
    <mergeCell ref="O39:S39"/>
    <mergeCell ref="T39:AG39"/>
    <mergeCell ref="AH39:AJ39"/>
    <mergeCell ref="AK39:AO39"/>
    <mergeCell ref="O38:S38"/>
    <mergeCell ref="T38:AG38"/>
    <mergeCell ref="AH38:AJ38"/>
    <mergeCell ref="AK38:AO38"/>
    <mergeCell ref="B39:G39"/>
    <mergeCell ref="H39:I39"/>
    <mergeCell ref="J39:K39"/>
    <mergeCell ref="L39:N39"/>
    <mergeCell ref="B38:G38"/>
    <mergeCell ref="H38:I38"/>
    <mergeCell ref="AK37:AO37"/>
    <mergeCell ref="AP37:AT37"/>
    <mergeCell ref="AU37:AW37"/>
    <mergeCell ref="AX37:BA37"/>
    <mergeCell ref="BB37:BE37"/>
    <mergeCell ref="AX38:BA38"/>
    <mergeCell ref="BB38:BE38"/>
    <mergeCell ref="AP38:AT38"/>
    <mergeCell ref="AU38:AW38"/>
    <mergeCell ref="B36:G37"/>
    <mergeCell ref="H36:I37"/>
    <mergeCell ref="J36:K37"/>
    <mergeCell ref="L36:N37"/>
    <mergeCell ref="B34:C34"/>
    <mergeCell ref="D34:AK34"/>
    <mergeCell ref="O36:S37"/>
    <mergeCell ref="T36:AG37"/>
    <mergeCell ref="AH36:BE36"/>
    <mergeCell ref="AH37:AJ37"/>
    <mergeCell ref="AL34:AT34"/>
    <mergeCell ref="AU34:BD34"/>
    <mergeCell ref="B33:C33"/>
    <mergeCell ref="D33:AK33"/>
    <mergeCell ref="AL33:AT33"/>
    <mergeCell ref="AU33:BD33"/>
    <mergeCell ref="B32:C32"/>
    <mergeCell ref="D32:AK32"/>
    <mergeCell ref="AL32:AT32"/>
    <mergeCell ref="AU32:BD32"/>
    <mergeCell ref="B31:C31"/>
    <mergeCell ref="D31:AK31"/>
    <mergeCell ref="AL31:AT31"/>
    <mergeCell ref="AU31:BD31"/>
    <mergeCell ref="B30:C30"/>
    <mergeCell ref="D30:AK30"/>
    <mergeCell ref="AL30:AT30"/>
    <mergeCell ref="AU30:BD30"/>
    <mergeCell ref="B29:C29"/>
    <mergeCell ref="D29:AK29"/>
    <mergeCell ref="AL29:AT29"/>
    <mergeCell ref="AU29:BD29"/>
    <mergeCell ref="B28:C28"/>
    <mergeCell ref="D28:AK28"/>
    <mergeCell ref="AL28:AT28"/>
    <mergeCell ref="AU28:BD28"/>
    <mergeCell ref="B27:C27"/>
    <mergeCell ref="D27:AK27"/>
    <mergeCell ref="AL27:AT27"/>
    <mergeCell ref="AU27:BD27"/>
    <mergeCell ref="B26:C26"/>
    <mergeCell ref="D26:AK26"/>
    <mergeCell ref="AL26:AT26"/>
    <mergeCell ref="AU26:BD26"/>
    <mergeCell ref="BD23:BE23"/>
    <mergeCell ref="AJ23:AN23"/>
    <mergeCell ref="AO23:AP23"/>
    <mergeCell ref="AR23:BC23"/>
    <mergeCell ref="B23:U23"/>
    <mergeCell ref="V23:W23"/>
    <mergeCell ref="Y23:AF23"/>
    <mergeCell ref="AG23:AH23"/>
    <mergeCell ref="B20:C20"/>
    <mergeCell ref="D20:AX20"/>
    <mergeCell ref="AY20:BD20"/>
    <mergeCell ref="B21:C21"/>
    <mergeCell ref="D21:AX21"/>
    <mergeCell ref="AY21:BD21"/>
    <mergeCell ref="B18:C18"/>
    <mergeCell ref="D18:AX18"/>
    <mergeCell ref="AY18:BD18"/>
    <mergeCell ref="B19:C19"/>
    <mergeCell ref="D19:AX19"/>
    <mergeCell ref="AY19:BD19"/>
    <mergeCell ref="B16:C16"/>
    <mergeCell ref="D16:AX16"/>
    <mergeCell ref="AY16:BD16"/>
    <mergeCell ref="B17:C17"/>
    <mergeCell ref="D17:AX17"/>
    <mergeCell ref="AY17:BD17"/>
    <mergeCell ref="B14:C14"/>
    <mergeCell ref="D14:AX14"/>
    <mergeCell ref="AY14:BD14"/>
    <mergeCell ref="B15:C15"/>
    <mergeCell ref="D15:AX15"/>
    <mergeCell ref="AY15:BD15"/>
    <mergeCell ref="B12:C12"/>
    <mergeCell ref="D12:AX12"/>
    <mergeCell ref="AY12:BD12"/>
    <mergeCell ref="B13:C13"/>
    <mergeCell ref="D13:AX13"/>
    <mergeCell ref="AY13:BD13"/>
    <mergeCell ref="A5:F5"/>
    <mergeCell ref="G5:L5"/>
    <mergeCell ref="M5:AD5"/>
    <mergeCell ref="AE5:AT5"/>
    <mergeCell ref="A9:BC9"/>
    <mergeCell ref="BD9:BF9"/>
    <mergeCell ref="B11:C11"/>
    <mergeCell ref="D11:AX11"/>
    <mergeCell ref="AY11:BD11"/>
    <mergeCell ref="B7:AO7"/>
    <mergeCell ref="AP7:AR7"/>
    <mergeCell ref="AT7:BB7"/>
    <mergeCell ref="BC7:BE7"/>
    <mergeCell ref="BD4:BF4"/>
    <mergeCell ref="BD5:BF5"/>
    <mergeCell ref="AX5:BC5"/>
    <mergeCell ref="A4:F4"/>
    <mergeCell ref="G4:L4"/>
    <mergeCell ref="M4:AD4"/>
    <mergeCell ref="AE4:AT4"/>
    <mergeCell ref="AU4:AW4"/>
    <mergeCell ref="AX4:BC4"/>
    <mergeCell ref="AU5:AW5"/>
    <mergeCell ref="B79:G80"/>
    <mergeCell ref="H79:I80"/>
    <mergeCell ref="J79:K80"/>
    <mergeCell ref="L79:N80"/>
    <mergeCell ref="O79:S80"/>
    <mergeCell ref="T79:AG80"/>
    <mergeCell ref="AH79:BE79"/>
    <mergeCell ref="AH80:AJ80"/>
    <mergeCell ref="AK80:AO80"/>
    <mergeCell ref="AP80:AT80"/>
    <mergeCell ref="AU80:AW80"/>
    <mergeCell ref="AX80:BA80"/>
    <mergeCell ref="BB80:BE80"/>
    <mergeCell ref="B81:G81"/>
    <mergeCell ref="H81:I81"/>
    <mergeCell ref="J81:K81"/>
    <mergeCell ref="L81:N81"/>
    <mergeCell ref="O81:S81"/>
    <mergeCell ref="T81:AG81"/>
    <mergeCell ref="AH81:AJ81"/>
    <mergeCell ref="AK81:AO81"/>
    <mergeCell ref="AP81:AT81"/>
    <mergeCell ref="AU81:AW81"/>
    <mergeCell ref="AX81:BA81"/>
    <mergeCell ref="BB81:BE81"/>
    <mergeCell ref="B82:G82"/>
    <mergeCell ref="H82:I82"/>
    <mergeCell ref="J82:K82"/>
    <mergeCell ref="L82:N82"/>
    <mergeCell ref="O82:S82"/>
    <mergeCell ref="T82:AG82"/>
    <mergeCell ref="AH82:AJ82"/>
    <mergeCell ref="AK82:AO82"/>
    <mergeCell ref="AP82:AT82"/>
    <mergeCell ref="AU82:AW82"/>
    <mergeCell ref="AX82:BA82"/>
    <mergeCell ref="BB82:BE82"/>
    <mergeCell ref="B83:G83"/>
    <mergeCell ref="H83:I83"/>
    <mergeCell ref="J83:K83"/>
    <mergeCell ref="L83:N83"/>
    <mergeCell ref="O83:S83"/>
    <mergeCell ref="T83:AG83"/>
    <mergeCell ref="AH83:AJ83"/>
    <mergeCell ref="AK83:AO83"/>
    <mergeCell ref="AP83:AT83"/>
    <mergeCell ref="AU83:AW83"/>
    <mergeCell ref="AX83:BA83"/>
    <mergeCell ref="BB83:BE83"/>
    <mergeCell ref="B84:G84"/>
    <mergeCell ref="H84:I84"/>
    <mergeCell ref="J84:K84"/>
    <mergeCell ref="L84:N84"/>
    <mergeCell ref="O84:S84"/>
    <mergeCell ref="T84:AG84"/>
    <mergeCell ref="AH84:AJ84"/>
    <mergeCell ref="AK84:AO84"/>
    <mergeCell ref="AP84:AT84"/>
    <mergeCell ref="AU84:AW84"/>
    <mergeCell ref="AX84:BA84"/>
    <mergeCell ref="BB84:BE84"/>
    <mergeCell ref="AX85:BA85"/>
    <mergeCell ref="BB85:BE85"/>
    <mergeCell ref="O85:S85"/>
    <mergeCell ref="T85:AG85"/>
    <mergeCell ref="AH85:AJ85"/>
    <mergeCell ref="AK85:AO85"/>
    <mergeCell ref="T86:AG86"/>
    <mergeCell ref="AH86:AJ86"/>
    <mergeCell ref="AK86:AO86"/>
    <mergeCell ref="AP86:AT86"/>
    <mergeCell ref="B85:G85"/>
    <mergeCell ref="H85:I85"/>
    <mergeCell ref="J85:K85"/>
    <mergeCell ref="L85:N85"/>
    <mergeCell ref="AF88:AQ88"/>
    <mergeCell ref="AR88:AT88"/>
    <mergeCell ref="AU88:AW88"/>
    <mergeCell ref="AB71:AE71"/>
    <mergeCell ref="AP71:BA71"/>
    <mergeCell ref="B86:G86"/>
    <mergeCell ref="H86:I86"/>
    <mergeCell ref="J86:K86"/>
    <mergeCell ref="L86:N86"/>
    <mergeCell ref="O86:S86"/>
    <mergeCell ref="AU86:AW86"/>
    <mergeCell ref="AX86:BA86"/>
    <mergeCell ref="AP85:AT85"/>
    <mergeCell ref="AU85:AW85"/>
    <mergeCell ref="BB71:BE71"/>
    <mergeCell ref="R72:AA72"/>
    <mergeCell ref="AB72:AE72"/>
    <mergeCell ref="AP72:BA72"/>
    <mergeCell ref="BB72:BE72"/>
    <mergeCell ref="BB86:BE86"/>
  </mergeCells>
  <conditionalFormatting sqref="P110:Q119">
    <cfRule type="cellIs" priority="5" dxfId="0" operator="notBetween" stopIfTrue="1">
      <formula>-0.1</formula>
      <formula>1.1</formula>
    </cfRule>
  </conditionalFormatting>
  <conditionalFormatting sqref="P120:Q129">
    <cfRule type="cellIs" priority="6" dxfId="0" operator="notBetween" stopIfTrue="1">
      <formula>0.9</formula>
      <formula>3.1</formula>
    </cfRule>
  </conditionalFormatting>
  <conditionalFormatting sqref="P130:Q136">
    <cfRule type="cellIs" priority="7" dxfId="0" operator="notBetween" stopIfTrue="1">
      <formula>0.9</formula>
      <formula>2.1</formula>
    </cfRule>
  </conditionalFormatting>
  <conditionalFormatting sqref="AD110:AE125">
    <cfRule type="cellIs" priority="3" dxfId="0" operator="notBetween" stopIfTrue="1">
      <formula>-0.1</formula>
      <formula>1.1</formula>
    </cfRule>
  </conditionalFormatting>
  <conditionalFormatting sqref="AD126:AE134">
    <cfRule type="cellIs" priority="4" dxfId="0" operator="notBetween" stopIfTrue="1">
      <formula>0.9</formula>
      <formula>6.1</formula>
    </cfRule>
  </conditionalFormatting>
  <conditionalFormatting sqref="AZ110:BA114">
    <cfRule type="cellIs" priority="1" dxfId="0" operator="notBetween" stopIfTrue="1">
      <formula>-0.1</formula>
      <formula>1.1</formula>
    </cfRule>
  </conditionalFormatting>
  <conditionalFormatting sqref="AZ115:BA118">
    <cfRule type="cellIs" priority="2" dxfId="0" operator="notBetween" stopIfTrue="1">
      <formula>0.9</formula>
      <formula>5.1</formula>
    </cfRule>
  </conditionalFormatting>
  <printOptions/>
  <pageMargins left="0.4" right="0.37" top="0.52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46"/>
  <sheetViews>
    <sheetView zoomScalePageLayoutView="0" workbookViewId="0" topLeftCell="A105">
      <selection activeCell="AZ109" sqref="AZ109:BA117"/>
    </sheetView>
  </sheetViews>
  <sheetFormatPr defaultColWidth="1.7109375" defaultRowHeight="12.75"/>
  <cols>
    <col min="1" max="58" width="1.7109375" style="1" customWidth="1"/>
  </cols>
  <sheetData>
    <row r="1" spans="1:58" s="1" customFormat="1" ht="14.25">
      <c r="A1" s="88" t="s">
        <v>141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9"/>
      <c r="AU1" s="72" t="s">
        <v>149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</row>
    <row r="2" spans="1:58" s="1" customFormat="1" ht="14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1"/>
      <c r="AU2" s="36">
        <f>(Visit6Mo!AU3)</f>
        <v>0</v>
      </c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8"/>
    </row>
    <row r="3" spans="1:58" ht="15">
      <c r="A3" s="46" t="s">
        <v>0</v>
      </c>
      <c r="B3" s="46"/>
      <c r="C3" s="46"/>
      <c r="D3" s="46"/>
      <c r="E3" s="46"/>
      <c r="F3" s="46"/>
      <c r="G3" s="46" t="s">
        <v>25</v>
      </c>
      <c r="H3" s="46"/>
      <c r="I3" s="46"/>
      <c r="J3" s="46"/>
      <c r="K3" s="46"/>
      <c r="L3" s="46"/>
      <c r="M3" s="46" t="s">
        <v>24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33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 t="s">
        <v>34</v>
      </c>
      <c r="AV3" s="46"/>
      <c r="AW3" s="46"/>
      <c r="AX3" s="46" t="s">
        <v>26</v>
      </c>
      <c r="AY3" s="46"/>
      <c r="AZ3" s="46"/>
      <c r="BA3" s="46"/>
      <c r="BB3" s="46"/>
      <c r="BC3" s="46"/>
      <c r="BD3" s="46" t="s">
        <v>106</v>
      </c>
      <c r="BE3" s="46"/>
      <c r="BF3" s="46"/>
    </row>
    <row r="4" spans="1:58" ht="14.25">
      <c r="A4" s="80"/>
      <c r="B4" s="80"/>
      <c r="C4" s="80"/>
      <c r="D4" s="80"/>
      <c r="E4" s="80"/>
      <c r="F4" s="80"/>
      <c r="G4" s="80">
        <f>(Visit6Mo!G5)</f>
        <v>0</v>
      </c>
      <c r="H4" s="80"/>
      <c r="I4" s="80"/>
      <c r="J4" s="80"/>
      <c r="K4" s="80"/>
      <c r="L4" s="80"/>
      <c r="M4" s="42">
        <f>(Visit6Mo!M5)</f>
        <v>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>
        <f>(Visit6Mo!AE5)</f>
        <v>0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>
        <f>(Visit6Mo!AU5)</f>
        <v>0</v>
      </c>
      <c r="AV4" s="42"/>
      <c r="AW4" s="42"/>
      <c r="AX4" s="80">
        <f>(Visit6Mo!AX5)</f>
        <v>0</v>
      </c>
      <c r="AY4" s="80"/>
      <c r="AZ4" s="80"/>
      <c r="BA4" s="80"/>
      <c r="BB4" s="80"/>
      <c r="BC4" s="80"/>
      <c r="BD4" s="42">
        <f>(Visit6Mo!BD5)</f>
        <v>0</v>
      </c>
      <c r="BE4" s="42"/>
      <c r="BF4" s="42"/>
    </row>
    <row r="5" ht="11.25" customHeight="1"/>
    <row r="6" spans="2:57" ht="15">
      <c r="B6" s="60" t="s">
        <v>458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42">
        <f>(Visit6Mo!AP7)</f>
        <v>0</v>
      </c>
      <c r="AQ6" s="42"/>
      <c r="AR6" s="42"/>
      <c r="AT6" s="60" t="s">
        <v>104</v>
      </c>
      <c r="AU6" s="60"/>
      <c r="AV6" s="60"/>
      <c r="AW6" s="60"/>
      <c r="AX6" s="60"/>
      <c r="AY6" s="60"/>
      <c r="AZ6" s="60"/>
      <c r="BA6" s="60"/>
      <c r="BB6" s="60"/>
      <c r="BC6" s="61">
        <f>(A4-AX4)/365.25</f>
        <v>0</v>
      </c>
      <c r="BD6" s="61"/>
      <c r="BE6" s="61"/>
    </row>
    <row r="7" ht="11.25" customHeight="1"/>
    <row r="8" spans="1:58" ht="15">
      <c r="A8" s="60" t="s">
        <v>37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42">
        <f>(Visit6Mo!BD9)</f>
        <v>0</v>
      </c>
      <c r="BE8" s="42"/>
      <c r="BF8" s="42"/>
    </row>
    <row r="9" spans="1:58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5">
      <c r="A10" s="2"/>
      <c r="B10" s="46"/>
      <c r="C10" s="46"/>
      <c r="D10" s="46" t="s">
        <v>10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 t="s">
        <v>0</v>
      </c>
      <c r="AZ10" s="46"/>
      <c r="BA10" s="46"/>
      <c r="BB10" s="46"/>
      <c r="BC10" s="46"/>
      <c r="BD10" s="46"/>
      <c r="BE10" s="2"/>
      <c r="BF10" s="2"/>
    </row>
    <row r="11" spans="2:56" ht="15">
      <c r="B11" s="46">
        <v>1</v>
      </c>
      <c r="C11" s="46"/>
      <c r="D11" s="79">
        <f>(Visit6Mo!D12)</f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8">
        <f>(Visit6Mo!AY12)</f>
        <v>0</v>
      </c>
      <c r="AZ11" s="78"/>
      <c r="BA11" s="78"/>
      <c r="BB11" s="78"/>
      <c r="BC11" s="78"/>
      <c r="BD11" s="78"/>
    </row>
    <row r="12" spans="2:56" ht="15">
      <c r="B12" s="46">
        <v>2</v>
      </c>
      <c r="C12" s="46"/>
      <c r="D12" s="79">
        <f>(Visit6Mo!D13)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8">
        <f>(Visit6Mo!AY13)</f>
        <v>0</v>
      </c>
      <c r="AZ12" s="78"/>
      <c r="BA12" s="78"/>
      <c r="BB12" s="78"/>
      <c r="BC12" s="78"/>
      <c r="BD12" s="78"/>
    </row>
    <row r="13" spans="2:56" ht="15">
      <c r="B13" s="46">
        <v>3</v>
      </c>
      <c r="C13" s="46"/>
      <c r="D13" s="79">
        <f>(Visit6Mo!D14)</f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8">
        <f>(Visit6Mo!AY14)</f>
        <v>0</v>
      </c>
      <c r="AZ13" s="78"/>
      <c r="BA13" s="78"/>
      <c r="BB13" s="78"/>
      <c r="BC13" s="78"/>
      <c r="BD13" s="78"/>
    </row>
    <row r="14" spans="2:56" ht="15">
      <c r="B14" s="46">
        <v>4</v>
      </c>
      <c r="C14" s="46"/>
      <c r="D14" s="79">
        <f>(Visit6Mo!D15)</f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8">
        <f>(Visit6Mo!AY15)</f>
        <v>0</v>
      </c>
      <c r="AZ14" s="78"/>
      <c r="BA14" s="78"/>
      <c r="BB14" s="78"/>
      <c r="BC14" s="78"/>
      <c r="BD14" s="78"/>
    </row>
    <row r="15" spans="2:56" ht="15">
      <c r="B15" s="46">
        <v>5</v>
      </c>
      <c r="C15" s="46"/>
      <c r="D15" s="79">
        <f>(Visit6Mo!D16)</f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8">
        <f>(Visit6Mo!AY16)</f>
        <v>0</v>
      </c>
      <c r="AZ15" s="78"/>
      <c r="BA15" s="78"/>
      <c r="BB15" s="78"/>
      <c r="BC15" s="78"/>
      <c r="BD15" s="78"/>
    </row>
    <row r="16" spans="2:56" ht="15">
      <c r="B16" s="46">
        <v>6</v>
      </c>
      <c r="C16" s="46"/>
      <c r="D16" s="79">
        <f>(Visit6Mo!D17)</f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8">
        <f>(Visit6Mo!AY17)</f>
        <v>0</v>
      </c>
      <c r="AZ16" s="78"/>
      <c r="BA16" s="78"/>
      <c r="BB16" s="78"/>
      <c r="BC16" s="78"/>
      <c r="BD16" s="78"/>
    </row>
    <row r="17" spans="2:56" ht="15">
      <c r="B17" s="46">
        <v>7</v>
      </c>
      <c r="C17" s="46"/>
      <c r="D17" s="79">
        <f>(Visit6Mo!D18)</f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8">
        <f>(Visit6Mo!AY18)</f>
        <v>0</v>
      </c>
      <c r="AZ17" s="78"/>
      <c r="BA17" s="78"/>
      <c r="BB17" s="78"/>
      <c r="BC17" s="78"/>
      <c r="BD17" s="78"/>
    </row>
    <row r="18" spans="2:56" ht="15">
      <c r="B18" s="46">
        <v>8</v>
      </c>
      <c r="C18" s="46"/>
      <c r="D18" s="79">
        <f>(Visit6Mo!D19)</f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8">
        <f>(Visit6Mo!AY19)</f>
        <v>0</v>
      </c>
      <c r="AZ18" s="78"/>
      <c r="BA18" s="78"/>
      <c r="BB18" s="78"/>
      <c r="BC18" s="78"/>
      <c r="BD18" s="78"/>
    </row>
    <row r="19" spans="2:56" ht="15">
      <c r="B19" s="46">
        <v>9</v>
      </c>
      <c r="C19" s="46"/>
      <c r="D19" s="79">
        <f>(Visit6Mo!D20)</f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8">
        <f>(Visit6Mo!AY20)</f>
        <v>0</v>
      </c>
      <c r="AZ19" s="78"/>
      <c r="BA19" s="78"/>
      <c r="BB19" s="78"/>
      <c r="BC19" s="78"/>
      <c r="BD19" s="78"/>
    </row>
    <row r="20" spans="2:56" ht="15">
      <c r="B20" s="46">
        <v>10</v>
      </c>
      <c r="C20" s="46"/>
      <c r="D20" s="79">
        <f>(Visit6Mo!D21)</f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8">
        <f>(Visit6Mo!AY21)</f>
        <v>0</v>
      </c>
      <c r="AZ20" s="78"/>
      <c r="BA20" s="78"/>
      <c r="BB20" s="78"/>
      <c r="BC20" s="78"/>
      <c r="BD20" s="78"/>
    </row>
    <row r="21" ht="11.25" customHeight="1"/>
    <row r="22" spans="2:57" ht="15">
      <c r="B22" s="46" t="s">
        <v>31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2">
        <f>(Visit6Mo!V23)</f>
        <v>0</v>
      </c>
      <c r="W22" s="42"/>
      <c r="Y22" s="46" t="s">
        <v>114</v>
      </c>
      <c r="Z22" s="46"/>
      <c r="AA22" s="46"/>
      <c r="AB22" s="46"/>
      <c r="AC22" s="46"/>
      <c r="AD22" s="46"/>
      <c r="AE22" s="46"/>
      <c r="AF22" s="46"/>
      <c r="AG22" s="42">
        <f>(Visit6Mo!AG23)</f>
        <v>0</v>
      </c>
      <c r="AH22" s="42"/>
      <c r="AJ22" s="46" t="s">
        <v>32</v>
      </c>
      <c r="AK22" s="46"/>
      <c r="AL22" s="46"/>
      <c r="AM22" s="46"/>
      <c r="AN22" s="46"/>
      <c r="AO22" s="42">
        <f>(Visit6Mo!AO23)</f>
        <v>0</v>
      </c>
      <c r="AP22" s="42"/>
      <c r="AR22" s="82" t="s">
        <v>119</v>
      </c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4"/>
      <c r="BD22" s="42">
        <f>(Visit6Mo!BD23)</f>
        <v>0</v>
      </c>
      <c r="BE22" s="42"/>
    </row>
    <row r="23" spans="11:57" ht="15">
      <c r="K23" s="46" t="s">
        <v>115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2">
        <f>(Visit6Mo!V24)</f>
        <v>0</v>
      </c>
      <c r="W23" s="42"/>
      <c r="Y23" s="82" t="s">
        <v>116</v>
      </c>
      <c r="Z23" s="83"/>
      <c r="AA23" s="83"/>
      <c r="AB23" s="83"/>
      <c r="AC23" s="83"/>
      <c r="AD23" s="83"/>
      <c r="AE23" s="83"/>
      <c r="AF23" s="84"/>
      <c r="AG23" s="42">
        <f>(Visit6Mo!AG24)</f>
        <v>0</v>
      </c>
      <c r="AH23" s="42"/>
      <c r="AJ23" s="46" t="s">
        <v>117</v>
      </c>
      <c r="AK23" s="46"/>
      <c r="AL23" s="46"/>
      <c r="AM23" s="46"/>
      <c r="AN23" s="46"/>
      <c r="AO23" s="42">
        <f>(Visit6Mo!AO24)</f>
        <v>0</v>
      </c>
      <c r="AP23" s="42"/>
      <c r="AU23" s="92" t="s">
        <v>118</v>
      </c>
      <c r="AV23" s="92"/>
      <c r="AW23" s="92"/>
      <c r="AX23" s="92"/>
      <c r="AY23" s="92"/>
      <c r="AZ23" s="92"/>
      <c r="BA23" s="92"/>
      <c r="BB23" s="92"/>
      <c r="BC23" s="92"/>
      <c r="BD23" s="42">
        <f>(Visit6Mo!BD24)</f>
        <v>0</v>
      </c>
      <c r="BE23" s="42"/>
    </row>
    <row r="24" ht="11.25" customHeight="1"/>
    <row r="25" spans="2:56" ht="15" customHeight="1">
      <c r="B25" s="85"/>
      <c r="C25" s="85"/>
      <c r="D25" s="45" t="s">
        <v>9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4" t="s">
        <v>1</v>
      </c>
      <c r="AM25" s="45"/>
      <c r="AN25" s="45"/>
      <c r="AO25" s="45"/>
      <c r="AP25" s="45"/>
      <c r="AQ25" s="45"/>
      <c r="AR25" s="45"/>
      <c r="AS25" s="45"/>
      <c r="AT25" s="45"/>
      <c r="AU25" s="44" t="s">
        <v>11</v>
      </c>
      <c r="AV25" s="44"/>
      <c r="AW25" s="44"/>
      <c r="AX25" s="44"/>
      <c r="AY25" s="44"/>
      <c r="AZ25" s="44"/>
      <c r="BA25" s="44"/>
      <c r="BB25" s="44"/>
      <c r="BC25" s="44"/>
      <c r="BD25" s="44"/>
    </row>
    <row r="26" spans="2:56" ht="15">
      <c r="B26" s="46">
        <v>1</v>
      </c>
      <c r="C26" s="46"/>
      <c r="D26" s="79">
        <f>(Visit6Mo!D27)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42">
        <f>(Visit6Mo!AL27)</f>
        <v>0</v>
      </c>
      <c r="AM26" s="42"/>
      <c r="AN26" s="42"/>
      <c r="AO26" s="42"/>
      <c r="AP26" s="42"/>
      <c r="AQ26" s="42"/>
      <c r="AR26" s="42"/>
      <c r="AS26" s="42"/>
      <c r="AT26" s="42"/>
      <c r="AU26" s="42">
        <f>(Visit6Mo!AU27)</f>
        <v>0</v>
      </c>
      <c r="AV26" s="42"/>
      <c r="AW26" s="42"/>
      <c r="AX26" s="42"/>
      <c r="AY26" s="42"/>
      <c r="AZ26" s="42"/>
      <c r="BA26" s="42"/>
      <c r="BB26" s="42"/>
      <c r="BC26" s="42"/>
      <c r="BD26" s="42"/>
    </row>
    <row r="27" spans="2:56" ht="15">
      <c r="B27" s="46">
        <v>2</v>
      </c>
      <c r="C27" s="46"/>
      <c r="D27" s="79">
        <f>(Visit6Mo!D28)</f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42">
        <f>(Visit6Mo!AL28)</f>
        <v>0</v>
      </c>
      <c r="AM27" s="42"/>
      <c r="AN27" s="42"/>
      <c r="AO27" s="42"/>
      <c r="AP27" s="42"/>
      <c r="AQ27" s="42"/>
      <c r="AR27" s="42"/>
      <c r="AS27" s="42"/>
      <c r="AT27" s="42"/>
      <c r="AU27" s="42">
        <f>(Visit6Mo!AU28)</f>
        <v>0</v>
      </c>
      <c r="AV27" s="42"/>
      <c r="AW27" s="42"/>
      <c r="AX27" s="42"/>
      <c r="AY27" s="42"/>
      <c r="AZ27" s="42"/>
      <c r="BA27" s="42"/>
      <c r="BB27" s="42"/>
      <c r="BC27" s="42"/>
      <c r="BD27" s="42"/>
    </row>
    <row r="28" spans="2:56" ht="15">
      <c r="B28" s="46">
        <v>3</v>
      </c>
      <c r="C28" s="46"/>
      <c r="D28" s="79">
        <f>(Visit6Mo!D29)</f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42">
        <f>(Visit6Mo!AL29)</f>
        <v>0</v>
      </c>
      <c r="AM28" s="42"/>
      <c r="AN28" s="42"/>
      <c r="AO28" s="42"/>
      <c r="AP28" s="42"/>
      <c r="AQ28" s="42"/>
      <c r="AR28" s="42"/>
      <c r="AS28" s="42"/>
      <c r="AT28" s="42"/>
      <c r="AU28" s="42">
        <f>(Visit6Mo!AU29)</f>
        <v>0</v>
      </c>
      <c r="AV28" s="42"/>
      <c r="AW28" s="42"/>
      <c r="AX28" s="42"/>
      <c r="AY28" s="42"/>
      <c r="AZ28" s="42"/>
      <c r="BA28" s="42"/>
      <c r="BB28" s="42"/>
      <c r="BC28" s="42"/>
      <c r="BD28" s="42"/>
    </row>
    <row r="29" spans="2:56" ht="15">
      <c r="B29" s="46">
        <v>4</v>
      </c>
      <c r="C29" s="46"/>
      <c r="D29" s="79">
        <f>(Visit6Mo!D30)</f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42">
        <f>(Visit6Mo!AL30)</f>
        <v>0</v>
      </c>
      <c r="AM29" s="42"/>
      <c r="AN29" s="42"/>
      <c r="AO29" s="42"/>
      <c r="AP29" s="42"/>
      <c r="AQ29" s="42"/>
      <c r="AR29" s="42"/>
      <c r="AS29" s="42"/>
      <c r="AT29" s="42"/>
      <c r="AU29" s="42">
        <f>(Visit6Mo!AU30)</f>
        <v>0</v>
      </c>
      <c r="AV29" s="42"/>
      <c r="AW29" s="42"/>
      <c r="AX29" s="42"/>
      <c r="AY29" s="42"/>
      <c r="AZ29" s="42"/>
      <c r="BA29" s="42"/>
      <c r="BB29" s="42"/>
      <c r="BC29" s="42"/>
      <c r="BD29" s="42"/>
    </row>
    <row r="30" spans="2:56" ht="15">
      <c r="B30" s="46">
        <v>5</v>
      </c>
      <c r="C30" s="46"/>
      <c r="D30" s="79">
        <f>(Visit6Mo!D31)</f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42">
        <f>(Visit6Mo!AL31)</f>
        <v>0</v>
      </c>
      <c r="AM30" s="42"/>
      <c r="AN30" s="42"/>
      <c r="AO30" s="42"/>
      <c r="AP30" s="42"/>
      <c r="AQ30" s="42"/>
      <c r="AR30" s="42"/>
      <c r="AS30" s="42"/>
      <c r="AT30" s="42"/>
      <c r="AU30" s="42">
        <f>(Visit6Mo!AU31)</f>
        <v>0</v>
      </c>
      <c r="AV30" s="42"/>
      <c r="AW30" s="42"/>
      <c r="AX30" s="42"/>
      <c r="AY30" s="42"/>
      <c r="AZ30" s="42"/>
      <c r="BA30" s="42"/>
      <c r="BB30" s="42"/>
      <c r="BC30" s="42"/>
      <c r="BD30" s="42"/>
    </row>
    <row r="31" spans="2:56" ht="15">
      <c r="B31" s="46">
        <v>6</v>
      </c>
      <c r="C31" s="46"/>
      <c r="D31" s="79">
        <f>(Visit6Mo!D32)</f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42">
        <f>(Visit6Mo!AL32)</f>
        <v>0</v>
      </c>
      <c r="AM31" s="42"/>
      <c r="AN31" s="42"/>
      <c r="AO31" s="42"/>
      <c r="AP31" s="42"/>
      <c r="AQ31" s="42"/>
      <c r="AR31" s="42"/>
      <c r="AS31" s="42"/>
      <c r="AT31" s="42"/>
      <c r="AU31" s="42">
        <f>(Visit6Mo!AU32)</f>
        <v>0</v>
      </c>
      <c r="AV31" s="42"/>
      <c r="AW31" s="42"/>
      <c r="AX31" s="42"/>
      <c r="AY31" s="42"/>
      <c r="AZ31" s="42"/>
      <c r="BA31" s="42"/>
      <c r="BB31" s="42"/>
      <c r="BC31" s="42"/>
      <c r="BD31" s="42"/>
    </row>
    <row r="32" spans="2:56" ht="15">
      <c r="B32" s="46">
        <v>7</v>
      </c>
      <c r="C32" s="46"/>
      <c r="D32" s="79">
        <f>(Visit6Mo!D33)</f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42">
        <f>(Visit6Mo!AL33)</f>
        <v>0</v>
      </c>
      <c r="AM32" s="42"/>
      <c r="AN32" s="42"/>
      <c r="AO32" s="42"/>
      <c r="AP32" s="42"/>
      <c r="AQ32" s="42"/>
      <c r="AR32" s="42"/>
      <c r="AS32" s="42"/>
      <c r="AT32" s="42"/>
      <c r="AU32" s="42">
        <f>(Visit6Mo!AU33)</f>
        <v>0</v>
      </c>
      <c r="AV32" s="42"/>
      <c r="AW32" s="42"/>
      <c r="AX32" s="42"/>
      <c r="AY32" s="42"/>
      <c r="AZ32" s="42"/>
      <c r="BA32" s="42"/>
      <c r="BB32" s="42"/>
      <c r="BC32" s="42"/>
      <c r="BD32" s="42"/>
    </row>
    <row r="33" spans="2:56" ht="15">
      <c r="B33" s="46">
        <v>8</v>
      </c>
      <c r="C33" s="46"/>
      <c r="D33" s="79">
        <f>(Visit6Mo!D34)</f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42">
        <f>(Visit6Mo!AL34)</f>
        <v>0</v>
      </c>
      <c r="AM33" s="42"/>
      <c r="AN33" s="42"/>
      <c r="AO33" s="42"/>
      <c r="AP33" s="42"/>
      <c r="AQ33" s="42"/>
      <c r="AR33" s="42"/>
      <c r="AS33" s="42"/>
      <c r="AT33" s="42"/>
      <c r="AU33" s="42">
        <f>(Visit6Mo!AU34)</f>
        <v>0</v>
      </c>
      <c r="AV33" s="42"/>
      <c r="AW33" s="42"/>
      <c r="AX33" s="42"/>
      <c r="AY33" s="42"/>
      <c r="AZ33" s="42"/>
      <c r="BA33" s="42"/>
      <c r="BB33" s="42"/>
      <c r="BC33" s="42"/>
      <c r="BD33" s="42"/>
    </row>
    <row r="34" ht="11.25" customHeight="1"/>
    <row r="35" spans="2:57" ht="15" customHeight="1">
      <c r="B35" s="44" t="s">
        <v>30</v>
      </c>
      <c r="C35" s="45"/>
      <c r="D35" s="45"/>
      <c r="E35" s="45"/>
      <c r="F35" s="45"/>
      <c r="G35" s="45"/>
      <c r="H35" s="54" t="s">
        <v>18</v>
      </c>
      <c r="I35" s="55"/>
      <c r="J35" s="58" t="s">
        <v>36</v>
      </c>
      <c r="K35" s="58"/>
      <c r="L35" s="45" t="s">
        <v>17</v>
      </c>
      <c r="M35" s="45"/>
      <c r="N35" s="45"/>
      <c r="O35" s="44" t="s">
        <v>15</v>
      </c>
      <c r="P35" s="44"/>
      <c r="Q35" s="44"/>
      <c r="R35" s="44"/>
      <c r="S35" s="44"/>
      <c r="T35" s="44" t="s">
        <v>22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 t="s">
        <v>27</v>
      </c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2:57" ht="15" customHeight="1">
      <c r="B36" s="45"/>
      <c r="C36" s="45"/>
      <c r="D36" s="45"/>
      <c r="E36" s="45"/>
      <c r="F36" s="45"/>
      <c r="G36" s="45"/>
      <c r="H36" s="56"/>
      <c r="I36" s="57"/>
      <c r="J36" s="58"/>
      <c r="K36" s="58"/>
      <c r="L36" s="45"/>
      <c r="M36" s="45"/>
      <c r="N36" s="45"/>
      <c r="O36" s="44"/>
      <c r="P36" s="44"/>
      <c r="Q36" s="44"/>
      <c r="R36" s="44"/>
      <c r="S36" s="44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 t="s">
        <v>19</v>
      </c>
      <c r="AI36" s="45"/>
      <c r="AJ36" s="45"/>
      <c r="AK36" s="44" t="s">
        <v>20</v>
      </c>
      <c r="AL36" s="45"/>
      <c r="AM36" s="45"/>
      <c r="AN36" s="45"/>
      <c r="AO36" s="45"/>
      <c r="AP36" s="44" t="s">
        <v>23</v>
      </c>
      <c r="AQ36" s="44"/>
      <c r="AR36" s="44"/>
      <c r="AS36" s="44"/>
      <c r="AT36" s="44"/>
      <c r="AU36" s="45" t="s">
        <v>12</v>
      </c>
      <c r="AV36" s="45"/>
      <c r="AW36" s="45"/>
      <c r="AX36" s="45" t="s">
        <v>21</v>
      </c>
      <c r="AY36" s="45"/>
      <c r="AZ36" s="45"/>
      <c r="BA36" s="45"/>
      <c r="BB36" s="45" t="s">
        <v>28</v>
      </c>
      <c r="BC36" s="45"/>
      <c r="BD36" s="45"/>
      <c r="BE36" s="45"/>
    </row>
    <row r="37" spans="2:57" ht="14.25">
      <c r="B37" s="35" t="s">
        <v>13</v>
      </c>
      <c r="C37" s="35"/>
      <c r="D37" s="35"/>
      <c r="E37" s="35"/>
      <c r="F37" s="35"/>
      <c r="G37" s="35"/>
      <c r="H37" s="87" t="s">
        <v>16</v>
      </c>
      <c r="I37" s="35"/>
      <c r="J37" s="87" t="s">
        <v>16</v>
      </c>
      <c r="K37" s="35"/>
      <c r="L37" s="36">
        <f>(Visit6Mo!L38)</f>
        <v>0</v>
      </c>
      <c r="M37" s="37"/>
      <c r="N37" s="38"/>
      <c r="O37" s="42">
        <f>(Visit6Mo!O38)</f>
        <v>0</v>
      </c>
      <c r="P37" s="42"/>
      <c r="Q37" s="42"/>
      <c r="R37" s="42"/>
      <c r="S37" s="42"/>
      <c r="T37" s="42">
        <f>(Visit6Mo!T38)</f>
        <v>0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f>(Visit6Mo!AH38)</f>
        <v>0</v>
      </c>
      <c r="AI37" s="42"/>
      <c r="AJ37" s="42"/>
      <c r="AK37" s="42">
        <f>(Visit6Mo!AK38)</f>
        <v>0</v>
      </c>
      <c r="AL37" s="42"/>
      <c r="AM37" s="42"/>
      <c r="AN37" s="42"/>
      <c r="AO37" s="42"/>
      <c r="AP37" s="36">
        <f>(Visit6Mo!AP38)</f>
        <v>0</v>
      </c>
      <c r="AQ37" s="37"/>
      <c r="AR37" s="37"/>
      <c r="AS37" s="37"/>
      <c r="AT37" s="38"/>
      <c r="AU37" s="42">
        <f>(Visit6Mo!AU38)</f>
        <v>0</v>
      </c>
      <c r="AV37" s="42"/>
      <c r="AW37" s="42"/>
      <c r="AX37" s="42">
        <f>(Visit6Mo!AX38)</f>
        <v>0</v>
      </c>
      <c r="AY37" s="42"/>
      <c r="AZ37" s="42"/>
      <c r="BA37" s="42"/>
      <c r="BB37" s="42">
        <f>(Visit6Mo!BB38)</f>
        <v>0</v>
      </c>
      <c r="BC37" s="42"/>
      <c r="BD37" s="42"/>
      <c r="BE37" s="42"/>
    </row>
    <row r="38" spans="2:57" ht="14.25">
      <c r="B38" s="35" t="s">
        <v>14</v>
      </c>
      <c r="C38" s="35"/>
      <c r="D38" s="35"/>
      <c r="E38" s="35"/>
      <c r="F38" s="35"/>
      <c r="G38" s="35"/>
      <c r="H38" s="87" t="s">
        <v>16</v>
      </c>
      <c r="I38" s="35"/>
      <c r="J38" s="87" t="s">
        <v>16</v>
      </c>
      <c r="K38" s="35"/>
      <c r="L38" s="36">
        <f>(Visit6Mo!L39)</f>
        <v>0</v>
      </c>
      <c r="M38" s="37"/>
      <c r="N38" s="38"/>
      <c r="O38" s="42">
        <f>(Visit6Mo!O39)</f>
        <v>0</v>
      </c>
      <c r="P38" s="42"/>
      <c r="Q38" s="42"/>
      <c r="R38" s="42"/>
      <c r="S38" s="42"/>
      <c r="T38" s="42">
        <f>(Visit6Mo!T39)</f>
        <v>0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f>(Visit6Mo!AH39)</f>
        <v>0</v>
      </c>
      <c r="AI38" s="42"/>
      <c r="AJ38" s="42"/>
      <c r="AK38" s="42">
        <f>(Visit6Mo!AK39)</f>
        <v>0</v>
      </c>
      <c r="AL38" s="42"/>
      <c r="AM38" s="42"/>
      <c r="AN38" s="42"/>
      <c r="AO38" s="42"/>
      <c r="AP38" s="36">
        <f>(Visit6Mo!AP39)</f>
        <v>0</v>
      </c>
      <c r="AQ38" s="37"/>
      <c r="AR38" s="37"/>
      <c r="AS38" s="37"/>
      <c r="AT38" s="38"/>
      <c r="AU38" s="42">
        <f>(Visit6Mo!AU39)</f>
        <v>0</v>
      </c>
      <c r="AV38" s="42"/>
      <c r="AW38" s="42"/>
      <c r="AX38" s="42">
        <f>(Visit6Mo!AX39)</f>
        <v>0</v>
      </c>
      <c r="AY38" s="42"/>
      <c r="AZ38" s="42"/>
      <c r="BA38" s="42"/>
      <c r="BB38" s="42">
        <f>(Visit6Mo!BB39)</f>
        <v>0</v>
      </c>
      <c r="BC38" s="42"/>
      <c r="BD38" s="42"/>
      <c r="BE38" s="42"/>
    </row>
    <row r="39" spans="2:57" ht="14.25">
      <c r="B39" s="35" t="s">
        <v>18</v>
      </c>
      <c r="C39" s="35"/>
      <c r="D39" s="35"/>
      <c r="E39" s="35"/>
      <c r="F39" s="35"/>
      <c r="G39" s="35"/>
      <c r="H39" s="42">
        <f>(Visit6Mo!H40)</f>
        <v>0</v>
      </c>
      <c r="I39" s="42"/>
      <c r="J39" s="42">
        <f>(Visit6Mo!J40)</f>
        <v>0</v>
      </c>
      <c r="K39" s="42"/>
      <c r="L39" s="36">
        <f>(Visit6Mo!L40)</f>
        <v>0</v>
      </c>
      <c r="M39" s="37"/>
      <c r="N39" s="38"/>
      <c r="O39" s="42">
        <f>(Visit6Mo!O40)</f>
        <v>0</v>
      </c>
      <c r="P39" s="42"/>
      <c r="Q39" s="42"/>
      <c r="R39" s="42"/>
      <c r="S39" s="42"/>
      <c r="T39" s="42">
        <f>(Visit6Mo!T40)</f>
        <v>0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f>(Visit6Mo!AH40)</f>
        <v>0</v>
      </c>
      <c r="AI39" s="42"/>
      <c r="AJ39" s="42"/>
      <c r="AK39" s="42">
        <f>(Visit6Mo!AK40)</f>
        <v>0</v>
      </c>
      <c r="AL39" s="42"/>
      <c r="AM39" s="42"/>
      <c r="AN39" s="42"/>
      <c r="AO39" s="42"/>
      <c r="AP39" s="36">
        <f>(Visit6Mo!AP40)</f>
        <v>0</v>
      </c>
      <c r="AQ39" s="37"/>
      <c r="AR39" s="37"/>
      <c r="AS39" s="37"/>
      <c r="AT39" s="38"/>
      <c r="AU39" s="42">
        <f>(Visit6Mo!AU40)</f>
        <v>0</v>
      </c>
      <c r="AV39" s="42"/>
      <c r="AW39" s="42"/>
      <c r="AX39" s="42">
        <f>(Visit6Mo!AX40)</f>
        <v>0</v>
      </c>
      <c r="AY39" s="42"/>
      <c r="AZ39" s="42"/>
      <c r="BA39" s="42"/>
      <c r="BB39" s="42">
        <f>(Visit6Mo!BB40)</f>
        <v>0</v>
      </c>
      <c r="BC39" s="42"/>
      <c r="BD39" s="42"/>
      <c r="BE39" s="42"/>
    </row>
    <row r="40" spans="2:57" ht="14.25">
      <c r="B40" s="35" t="s">
        <v>18</v>
      </c>
      <c r="C40" s="35"/>
      <c r="D40" s="35"/>
      <c r="E40" s="35"/>
      <c r="F40" s="35"/>
      <c r="G40" s="35"/>
      <c r="H40" s="42">
        <f>(Visit6Mo!H41)</f>
        <v>0</v>
      </c>
      <c r="I40" s="42"/>
      <c r="J40" s="42">
        <f>(Visit6Mo!J41)</f>
        <v>0</v>
      </c>
      <c r="K40" s="42"/>
      <c r="L40" s="36">
        <f>(Visit6Mo!L41)</f>
        <v>0</v>
      </c>
      <c r="M40" s="37"/>
      <c r="N40" s="38"/>
      <c r="O40" s="42">
        <f>(Visit6Mo!O41)</f>
        <v>0</v>
      </c>
      <c r="P40" s="42"/>
      <c r="Q40" s="42"/>
      <c r="R40" s="42"/>
      <c r="S40" s="42"/>
      <c r="T40" s="42">
        <f>(Visit6Mo!T41)</f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>
        <f>(Visit6Mo!AH41)</f>
        <v>0</v>
      </c>
      <c r="AI40" s="42"/>
      <c r="AJ40" s="42"/>
      <c r="AK40" s="42">
        <f>(Visit6Mo!AK41)</f>
        <v>0</v>
      </c>
      <c r="AL40" s="42"/>
      <c r="AM40" s="42"/>
      <c r="AN40" s="42"/>
      <c r="AO40" s="42"/>
      <c r="AP40" s="36">
        <f>(Visit6Mo!AP41)</f>
        <v>0</v>
      </c>
      <c r="AQ40" s="37"/>
      <c r="AR40" s="37"/>
      <c r="AS40" s="37"/>
      <c r="AT40" s="38"/>
      <c r="AU40" s="42">
        <f>(Visit6Mo!AU41)</f>
        <v>0</v>
      </c>
      <c r="AV40" s="42"/>
      <c r="AW40" s="42"/>
      <c r="AX40" s="42">
        <f>(Visit6Mo!AX41)</f>
        <v>0</v>
      </c>
      <c r="AY40" s="42"/>
      <c r="AZ40" s="42"/>
      <c r="BA40" s="42"/>
      <c r="BB40" s="42">
        <f>(Visit6Mo!BB41)</f>
        <v>0</v>
      </c>
      <c r="BC40" s="42"/>
      <c r="BD40" s="42"/>
      <c r="BE40" s="42"/>
    </row>
    <row r="41" spans="2:57" ht="14.25">
      <c r="B41" s="35" t="s">
        <v>18</v>
      </c>
      <c r="C41" s="35"/>
      <c r="D41" s="35"/>
      <c r="E41" s="35"/>
      <c r="F41" s="35"/>
      <c r="G41" s="35"/>
      <c r="H41" s="42">
        <f>(Visit6Mo!H42)</f>
        <v>0</v>
      </c>
      <c r="I41" s="42"/>
      <c r="J41" s="42">
        <f>(Visit6Mo!J42)</f>
        <v>0</v>
      </c>
      <c r="K41" s="42"/>
      <c r="L41" s="36">
        <f>(Visit6Mo!L42)</f>
        <v>0</v>
      </c>
      <c r="M41" s="37"/>
      <c r="N41" s="38"/>
      <c r="O41" s="42">
        <f>(Visit6Mo!O42)</f>
        <v>0</v>
      </c>
      <c r="P41" s="42"/>
      <c r="Q41" s="42"/>
      <c r="R41" s="42"/>
      <c r="S41" s="42"/>
      <c r="T41" s="42">
        <f>(Visit6Mo!T42)</f>
        <v>0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>
        <f>(Visit6Mo!AH42)</f>
        <v>0</v>
      </c>
      <c r="AI41" s="42"/>
      <c r="AJ41" s="42"/>
      <c r="AK41" s="42">
        <f>(Visit6Mo!AK42)</f>
        <v>0</v>
      </c>
      <c r="AL41" s="42"/>
      <c r="AM41" s="42"/>
      <c r="AN41" s="42"/>
      <c r="AO41" s="42"/>
      <c r="AP41" s="36">
        <f>(Visit6Mo!AP42)</f>
        <v>0</v>
      </c>
      <c r="AQ41" s="37"/>
      <c r="AR41" s="37"/>
      <c r="AS41" s="37"/>
      <c r="AT41" s="38"/>
      <c r="AU41" s="42">
        <f>(Visit6Mo!AU42)</f>
        <v>0</v>
      </c>
      <c r="AV41" s="42"/>
      <c r="AW41" s="42"/>
      <c r="AX41" s="42">
        <f>(Visit6Mo!AX42)</f>
        <v>0</v>
      </c>
      <c r="AY41" s="42"/>
      <c r="AZ41" s="42"/>
      <c r="BA41" s="42"/>
      <c r="BB41" s="42">
        <f>(Visit6Mo!BB42)</f>
        <v>0</v>
      </c>
      <c r="BC41" s="42"/>
      <c r="BD41" s="42"/>
      <c r="BE41" s="42"/>
    </row>
    <row r="42" spans="2:57" ht="14.25">
      <c r="B42" s="35" t="s">
        <v>18</v>
      </c>
      <c r="C42" s="35"/>
      <c r="D42" s="35"/>
      <c r="E42" s="35"/>
      <c r="F42" s="35"/>
      <c r="G42" s="35"/>
      <c r="H42" s="42">
        <f>(Visit6Mo!H43)</f>
        <v>0</v>
      </c>
      <c r="I42" s="42"/>
      <c r="J42" s="42">
        <f>(Visit6Mo!J43)</f>
        <v>0</v>
      </c>
      <c r="K42" s="42"/>
      <c r="L42" s="36">
        <f>(Visit6Mo!L43)</f>
        <v>0</v>
      </c>
      <c r="M42" s="37"/>
      <c r="N42" s="38"/>
      <c r="O42" s="42">
        <f>(Visit6Mo!O43)</f>
        <v>0</v>
      </c>
      <c r="P42" s="42"/>
      <c r="Q42" s="42"/>
      <c r="R42" s="42"/>
      <c r="S42" s="42"/>
      <c r="T42" s="42">
        <f>(Visit6Mo!T43)</f>
        <v>0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f>(Visit6Mo!AH43)</f>
        <v>0</v>
      </c>
      <c r="AI42" s="42"/>
      <c r="AJ42" s="42"/>
      <c r="AK42" s="42">
        <f>(Visit6Mo!AK43)</f>
        <v>0</v>
      </c>
      <c r="AL42" s="42"/>
      <c r="AM42" s="42"/>
      <c r="AN42" s="42"/>
      <c r="AO42" s="42"/>
      <c r="AP42" s="36">
        <f>(Visit6Mo!AP43)</f>
        <v>0</v>
      </c>
      <c r="AQ42" s="37"/>
      <c r="AR42" s="37"/>
      <c r="AS42" s="37"/>
      <c r="AT42" s="38"/>
      <c r="AU42" s="42">
        <f>(Visit6Mo!AU43)</f>
        <v>0</v>
      </c>
      <c r="AV42" s="42"/>
      <c r="AW42" s="42"/>
      <c r="AX42" s="42">
        <f>(Visit6Mo!AX43)</f>
        <v>0</v>
      </c>
      <c r="AY42" s="42"/>
      <c r="AZ42" s="42"/>
      <c r="BA42" s="42"/>
      <c r="BB42" s="42">
        <f>(Visit6Mo!BB43)</f>
        <v>0</v>
      </c>
      <c r="BC42" s="42"/>
      <c r="BD42" s="42"/>
      <c r="BE42" s="42"/>
    </row>
    <row r="43" spans="2:57" ht="14.25">
      <c r="B43" s="35" t="s">
        <v>18</v>
      </c>
      <c r="C43" s="35"/>
      <c r="D43" s="35"/>
      <c r="E43" s="35"/>
      <c r="F43" s="35"/>
      <c r="G43" s="35"/>
      <c r="H43" s="42">
        <f>(Visit6Mo!H44)</f>
        <v>0</v>
      </c>
      <c r="I43" s="42"/>
      <c r="J43" s="42">
        <f>(Visit6Mo!J44)</f>
        <v>0</v>
      </c>
      <c r="K43" s="42"/>
      <c r="L43" s="36">
        <f>(Visit6Mo!L44)</f>
        <v>0</v>
      </c>
      <c r="M43" s="37"/>
      <c r="N43" s="38"/>
      <c r="O43" s="42">
        <f>(Visit6Mo!O44)</f>
        <v>0</v>
      </c>
      <c r="P43" s="42"/>
      <c r="Q43" s="42"/>
      <c r="R43" s="42"/>
      <c r="S43" s="42"/>
      <c r="T43" s="42">
        <f>(Visit6Mo!T44)</f>
        <v>0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f>(Visit6Mo!AH44)</f>
        <v>0</v>
      </c>
      <c r="AI43" s="42"/>
      <c r="AJ43" s="42"/>
      <c r="AK43" s="42">
        <f>(Visit6Mo!AK44)</f>
        <v>0</v>
      </c>
      <c r="AL43" s="42"/>
      <c r="AM43" s="42"/>
      <c r="AN43" s="42"/>
      <c r="AO43" s="42"/>
      <c r="AP43" s="36">
        <f>(Visit6Mo!AP44)</f>
        <v>0</v>
      </c>
      <c r="AQ43" s="37"/>
      <c r="AR43" s="37"/>
      <c r="AS43" s="37"/>
      <c r="AT43" s="38"/>
      <c r="AU43" s="42">
        <f>(Visit6Mo!AU44)</f>
        <v>0</v>
      </c>
      <c r="AV43" s="42"/>
      <c r="AW43" s="42"/>
      <c r="AX43" s="42">
        <f>(Visit6Mo!AX44)</f>
        <v>0</v>
      </c>
      <c r="AY43" s="42"/>
      <c r="AZ43" s="42"/>
      <c r="BA43" s="42"/>
      <c r="BB43" s="42">
        <f>(Visit6Mo!BB44)</f>
        <v>0</v>
      </c>
      <c r="BC43" s="42"/>
      <c r="BD43" s="42"/>
      <c r="BE43" s="42"/>
    </row>
    <row r="44" spans="2:57" ht="14.25">
      <c r="B44" s="35" t="s">
        <v>18</v>
      </c>
      <c r="C44" s="35"/>
      <c r="D44" s="35"/>
      <c r="E44" s="35"/>
      <c r="F44" s="35"/>
      <c r="G44" s="35"/>
      <c r="H44" s="42">
        <f>(Visit6Mo!H45)</f>
        <v>0</v>
      </c>
      <c r="I44" s="42"/>
      <c r="J44" s="42">
        <f>(Visit6Mo!J45)</f>
        <v>0</v>
      </c>
      <c r="K44" s="42"/>
      <c r="L44" s="36">
        <f>(Visit6Mo!L45)</f>
        <v>0</v>
      </c>
      <c r="M44" s="37"/>
      <c r="N44" s="38"/>
      <c r="O44" s="42">
        <f>(Visit6Mo!O45)</f>
        <v>0</v>
      </c>
      <c r="P44" s="42"/>
      <c r="Q44" s="42"/>
      <c r="R44" s="42"/>
      <c r="S44" s="42"/>
      <c r="T44" s="42">
        <f>(Visit6Mo!T45)</f>
        <v>0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f>(Visit6Mo!AH45)</f>
        <v>0</v>
      </c>
      <c r="AI44" s="42"/>
      <c r="AJ44" s="42"/>
      <c r="AK44" s="42">
        <f>(Visit6Mo!AK45)</f>
        <v>0</v>
      </c>
      <c r="AL44" s="42"/>
      <c r="AM44" s="42"/>
      <c r="AN44" s="42"/>
      <c r="AO44" s="42"/>
      <c r="AP44" s="36">
        <f>(Visit6Mo!AP45)</f>
        <v>0</v>
      </c>
      <c r="AQ44" s="37"/>
      <c r="AR44" s="37"/>
      <c r="AS44" s="37"/>
      <c r="AT44" s="38"/>
      <c r="AU44" s="42">
        <f>(Visit6Mo!AU45)</f>
        <v>0</v>
      </c>
      <c r="AV44" s="42"/>
      <c r="AW44" s="42"/>
      <c r="AX44" s="42">
        <f>(Visit6Mo!AX45)</f>
        <v>0</v>
      </c>
      <c r="AY44" s="42"/>
      <c r="AZ44" s="42"/>
      <c r="BA44" s="42"/>
      <c r="BB44" s="42">
        <f>(Visit6Mo!BB45)</f>
        <v>0</v>
      </c>
      <c r="BC44" s="42"/>
      <c r="BD44" s="42"/>
      <c r="BE44" s="42"/>
    </row>
    <row r="45" spans="2:57" ht="14.25">
      <c r="B45" s="35" t="s">
        <v>18</v>
      </c>
      <c r="C45" s="35"/>
      <c r="D45" s="35"/>
      <c r="E45" s="35"/>
      <c r="F45" s="35"/>
      <c r="G45" s="35"/>
      <c r="H45" s="42">
        <f>(Visit6Mo!H46)</f>
        <v>0</v>
      </c>
      <c r="I45" s="42"/>
      <c r="J45" s="42">
        <f>(Visit6Mo!J46)</f>
        <v>0</v>
      </c>
      <c r="K45" s="42"/>
      <c r="L45" s="36">
        <f>(Visit6Mo!L46)</f>
        <v>0</v>
      </c>
      <c r="M45" s="37"/>
      <c r="N45" s="38"/>
      <c r="O45" s="42">
        <f>(Visit6Mo!O46)</f>
        <v>0</v>
      </c>
      <c r="P45" s="42"/>
      <c r="Q45" s="42"/>
      <c r="R45" s="42"/>
      <c r="S45" s="42"/>
      <c r="T45" s="42">
        <f>(Visit6Mo!T46)</f>
        <v>0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>
        <f>(Visit6Mo!AH46)</f>
        <v>0</v>
      </c>
      <c r="AI45" s="42"/>
      <c r="AJ45" s="42"/>
      <c r="AK45" s="42">
        <f>(Visit6Mo!AK46)</f>
        <v>0</v>
      </c>
      <c r="AL45" s="42"/>
      <c r="AM45" s="42"/>
      <c r="AN45" s="42"/>
      <c r="AO45" s="42"/>
      <c r="AP45" s="36">
        <f>(Visit6Mo!AP46)</f>
        <v>0</v>
      </c>
      <c r="AQ45" s="37"/>
      <c r="AR45" s="37"/>
      <c r="AS45" s="37"/>
      <c r="AT45" s="38"/>
      <c r="AU45" s="42">
        <f>(Visit6Mo!AU46)</f>
        <v>0</v>
      </c>
      <c r="AV45" s="42"/>
      <c r="AW45" s="42"/>
      <c r="AX45" s="42">
        <f>(Visit6Mo!AX46)</f>
        <v>0</v>
      </c>
      <c r="AY45" s="42"/>
      <c r="AZ45" s="42"/>
      <c r="BA45" s="42"/>
      <c r="BB45" s="42">
        <f>(Visit6Mo!BB46)</f>
        <v>0</v>
      </c>
      <c r="BC45" s="42"/>
      <c r="BD45" s="42"/>
      <c r="BE45" s="42"/>
    </row>
    <row r="46" spans="2:57" ht="14.25">
      <c r="B46" s="35" t="s">
        <v>18</v>
      </c>
      <c r="C46" s="35"/>
      <c r="D46" s="35"/>
      <c r="E46" s="35"/>
      <c r="F46" s="35"/>
      <c r="G46" s="35"/>
      <c r="H46" s="42">
        <f>(Visit6Mo!H47)</f>
        <v>0</v>
      </c>
      <c r="I46" s="42"/>
      <c r="J46" s="42">
        <f>(Visit6Mo!J47)</f>
        <v>0</v>
      </c>
      <c r="K46" s="42"/>
      <c r="L46" s="36">
        <f>(Visit6Mo!L47)</f>
        <v>0</v>
      </c>
      <c r="M46" s="37"/>
      <c r="N46" s="38"/>
      <c r="O46" s="42">
        <f>(Visit6Mo!O47)</f>
        <v>0</v>
      </c>
      <c r="P46" s="42"/>
      <c r="Q46" s="42"/>
      <c r="R46" s="42"/>
      <c r="S46" s="42"/>
      <c r="T46" s="42">
        <f>(Visit6Mo!T47)</f>
        <v>0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>
        <f>(Visit6Mo!AH47)</f>
        <v>0</v>
      </c>
      <c r="AI46" s="42"/>
      <c r="AJ46" s="42"/>
      <c r="AK46" s="42">
        <f>(Visit6Mo!AK47)</f>
        <v>0</v>
      </c>
      <c r="AL46" s="42"/>
      <c r="AM46" s="42"/>
      <c r="AN46" s="42"/>
      <c r="AO46" s="42"/>
      <c r="AP46" s="36">
        <f>(Visit6Mo!AP47)</f>
        <v>0</v>
      </c>
      <c r="AQ46" s="37"/>
      <c r="AR46" s="37"/>
      <c r="AS46" s="37"/>
      <c r="AT46" s="38"/>
      <c r="AU46" s="42">
        <f>(Visit6Mo!AU47)</f>
        <v>0</v>
      </c>
      <c r="AV46" s="42"/>
      <c r="AW46" s="42"/>
      <c r="AX46" s="42">
        <f>(Visit6Mo!AX47)</f>
        <v>0</v>
      </c>
      <c r="AY46" s="42"/>
      <c r="AZ46" s="42"/>
      <c r="BA46" s="42"/>
      <c r="BB46" s="42">
        <f>(Visit6Mo!BB47)</f>
        <v>0</v>
      </c>
      <c r="BC46" s="42"/>
      <c r="BD46" s="42"/>
      <c r="BE46" s="42"/>
    </row>
    <row r="47" spans="2:57" ht="14.25">
      <c r="B47" s="35" t="s">
        <v>18</v>
      </c>
      <c r="C47" s="35"/>
      <c r="D47" s="35"/>
      <c r="E47" s="35"/>
      <c r="F47" s="35"/>
      <c r="G47" s="35"/>
      <c r="H47" s="42">
        <f>(Visit6Mo!H48)</f>
        <v>0</v>
      </c>
      <c r="I47" s="42"/>
      <c r="J47" s="42">
        <f>(Visit6Mo!J48)</f>
        <v>0</v>
      </c>
      <c r="K47" s="42"/>
      <c r="L47" s="36">
        <f>(Visit6Mo!L48)</f>
        <v>0</v>
      </c>
      <c r="M47" s="37"/>
      <c r="N47" s="38"/>
      <c r="O47" s="42">
        <f>(Visit6Mo!O48)</f>
        <v>0</v>
      </c>
      <c r="P47" s="42"/>
      <c r="Q47" s="42"/>
      <c r="R47" s="42"/>
      <c r="S47" s="42"/>
      <c r="T47" s="42">
        <f>(Visit6Mo!T48)</f>
        <v>0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>
        <f>(Visit6Mo!AH48)</f>
        <v>0</v>
      </c>
      <c r="AI47" s="42"/>
      <c r="AJ47" s="42"/>
      <c r="AK47" s="42">
        <f>(Visit6Mo!AK48)</f>
        <v>0</v>
      </c>
      <c r="AL47" s="42"/>
      <c r="AM47" s="42"/>
      <c r="AN47" s="42"/>
      <c r="AO47" s="42"/>
      <c r="AP47" s="36">
        <f>(Visit6Mo!AP48)</f>
        <v>0</v>
      </c>
      <c r="AQ47" s="37"/>
      <c r="AR47" s="37"/>
      <c r="AS47" s="37"/>
      <c r="AT47" s="38"/>
      <c r="AU47" s="42">
        <f>(Visit6Mo!AU48)</f>
        <v>0</v>
      </c>
      <c r="AV47" s="42"/>
      <c r="AW47" s="42"/>
      <c r="AX47" s="42">
        <f>(Visit6Mo!AX48)</f>
        <v>0</v>
      </c>
      <c r="AY47" s="42"/>
      <c r="AZ47" s="42"/>
      <c r="BA47" s="42"/>
      <c r="BB47" s="42">
        <f>(Visit6Mo!BB48)</f>
        <v>0</v>
      </c>
      <c r="BC47" s="42"/>
      <c r="BD47" s="42"/>
      <c r="BE47" s="42"/>
    </row>
    <row r="48" spans="2:57" ht="14.25">
      <c r="B48" s="35" t="s">
        <v>18</v>
      </c>
      <c r="C48" s="35"/>
      <c r="D48" s="35"/>
      <c r="E48" s="35"/>
      <c r="F48" s="35"/>
      <c r="G48" s="35"/>
      <c r="H48" s="42">
        <f>(Visit6Mo!H49)</f>
        <v>0</v>
      </c>
      <c r="I48" s="42"/>
      <c r="J48" s="42">
        <f>(Visit6Mo!J49)</f>
        <v>0</v>
      </c>
      <c r="K48" s="42"/>
      <c r="L48" s="36">
        <f>(Visit6Mo!L49)</f>
        <v>0</v>
      </c>
      <c r="M48" s="37"/>
      <c r="N48" s="38"/>
      <c r="O48" s="42">
        <f>(Visit6Mo!O49)</f>
        <v>0</v>
      </c>
      <c r="P48" s="42"/>
      <c r="Q48" s="42"/>
      <c r="R48" s="42"/>
      <c r="S48" s="42"/>
      <c r="T48" s="42">
        <f>(Visit6Mo!T49)</f>
        <v>0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>
        <f>(Visit6Mo!AH49)</f>
        <v>0</v>
      </c>
      <c r="AI48" s="42"/>
      <c r="AJ48" s="42"/>
      <c r="AK48" s="42">
        <f>(Visit6Mo!AK49)</f>
        <v>0</v>
      </c>
      <c r="AL48" s="42"/>
      <c r="AM48" s="42"/>
      <c r="AN48" s="42"/>
      <c r="AO48" s="42"/>
      <c r="AP48" s="36">
        <f>(Visit6Mo!AP49)</f>
        <v>0</v>
      </c>
      <c r="AQ48" s="37"/>
      <c r="AR48" s="37"/>
      <c r="AS48" s="37"/>
      <c r="AT48" s="38"/>
      <c r="AU48" s="42">
        <f>(Visit6Mo!AU49)</f>
        <v>0</v>
      </c>
      <c r="AV48" s="42"/>
      <c r="AW48" s="42"/>
      <c r="AX48" s="42">
        <f>(Visit6Mo!AX49)</f>
        <v>0</v>
      </c>
      <c r="AY48" s="42"/>
      <c r="AZ48" s="42"/>
      <c r="BA48" s="42"/>
      <c r="BB48" s="42">
        <f>(Visit6Mo!BB49)</f>
        <v>0</v>
      </c>
      <c r="BC48" s="42"/>
      <c r="BD48" s="42"/>
      <c r="BE48" s="42"/>
    </row>
    <row r="49" spans="2:57" ht="14.25">
      <c r="B49" s="35" t="s">
        <v>18</v>
      </c>
      <c r="C49" s="35"/>
      <c r="D49" s="35"/>
      <c r="E49" s="35"/>
      <c r="F49" s="35"/>
      <c r="G49" s="35"/>
      <c r="H49" s="42">
        <f>(Visit6Mo!H50)</f>
        <v>0</v>
      </c>
      <c r="I49" s="42"/>
      <c r="J49" s="42">
        <f>(Visit6Mo!J50)</f>
        <v>0</v>
      </c>
      <c r="K49" s="42"/>
      <c r="L49" s="36">
        <f>(Visit6Mo!L50)</f>
        <v>0</v>
      </c>
      <c r="M49" s="37"/>
      <c r="N49" s="38"/>
      <c r="O49" s="42">
        <f>(Visit6Mo!O50)</f>
        <v>0</v>
      </c>
      <c r="P49" s="42"/>
      <c r="Q49" s="42"/>
      <c r="R49" s="42"/>
      <c r="S49" s="42"/>
      <c r="T49" s="42">
        <f>(Visit6Mo!T50)</f>
        <v>0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>
        <f>(Visit6Mo!AH50)</f>
        <v>0</v>
      </c>
      <c r="AI49" s="42"/>
      <c r="AJ49" s="42"/>
      <c r="AK49" s="42">
        <f>(Visit6Mo!AK50)</f>
        <v>0</v>
      </c>
      <c r="AL49" s="42"/>
      <c r="AM49" s="42"/>
      <c r="AN49" s="42"/>
      <c r="AO49" s="42"/>
      <c r="AP49" s="36">
        <f>(Visit6Mo!AP50)</f>
        <v>0</v>
      </c>
      <c r="AQ49" s="37"/>
      <c r="AR49" s="37"/>
      <c r="AS49" s="37"/>
      <c r="AT49" s="38"/>
      <c r="AU49" s="42">
        <f>(Visit6Mo!AU50)</f>
        <v>0</v>
      </c>
      <c r="AV49" s="42"/>
      <c r="AW49" s="42"/>
      <c r="AX49" s="42">
        <f>(Visit6Mo!AX50)</f>
        <v>0</v>
      </c>
      <c r="AY49" s="42"/>
      <c r="AZ49" s="42"/>
      <c r="BA49" s="42"/>
      <c r="BB49" s="42">
        <f>(Visit6Mo!BB50)</f>
        <v>0</v>
      </c>
      <c r="BC49" s="42"/>
      <c r="BD49" s="42"/>
      <c r="BE49" s="42"/>
    </row>
    <row r="50" spans="1:58" ht="12.75" customHeight="1">
      <c r="A50" s="137" t="s">
        <v>142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</row>
    <row r="51" spans="1:58" ht="12.7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</row>
    <row r="52" spans="1:58" ht="15">
      <c r="A52" s="46" t="s">
        <v>35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2">
        <f>(Visit6Mo!R53)</f>
        <v>0</v>
      </c>
      <c r="S52" s="42"/>
      <c r="T52" s="46" t="s">
        <v>39</v>
      </c>
      <c r="U52" s="46"/>
      <c r="V52" s="46"/>
      <c r="W52" s="46"/>
      <c r="X52" s="42">
        <f>(Visit6Mo!X53)</f>
        <v>0</v>
      </c>
      <c r="Y52" s="42"/>
      <c r="Z52" s="42"/>
      <c r="AA52" s="42"/>
      <c r="AB52" s="42"/>
      <c r="AC52" s="42"/>
      <c r="AD52" s="42"/>
      <c r="AE52" s="42"/>
      <c r="AF52" s="42"/>
      <c r="AG52" s="42"/>
      <c r="AH52" s="46" t="s">
        <v>38</v>
      </c>
      <c r="AI52" s="46"/>
      <c r="AJ52" s="46"/>
      <c r="AK52" s="46"/>
      <c r="AL52" s="46"/>
      <c r="AM52" s="46"/>
      <c r="AN52" s="46"/>
      <c r="AO52" s="46"/>
      <c r="AP52" s="46"/>
      <c r="AQ52" s="46"/>
      <c r="AR52" s="42" t="str">
        <f>(Visit6Mo!AR53)</f>
        <v>N</v>
      </c>
      <c r="AS52" s="42"/>
      <c r="AT52" s="46" t="s">
        <v>39</v>
      </c>
      <c r="AU52" s="46"/>
      <c r="AV52" s="46"/>
      <c r="AW52" s="46"/>
      <c r="AX52" s="42">
        <f>(Visit6Mo!AX53)</f>
        <v>0</v>
      </c>
      <c r="AY52" s="42"/>
      <c r="AZ52" s="42"/>
      <c r="BA52" s="42"/>
      <c r="BB52" s="42"/>
      <c r="BC52" s="42"/>
      <c r="BD52" s="42"/>
      <c r="BE52" s="42"/>
      <c r="BF52" s="42"/>
    </row>
    <row r="54" spans="3:56" ht="15" customHeight="1">
      <c r="C54" s="46" t="s">
        <v>4</v>
      </c>
      <c r="D54" s="46"/>
      <c r="E54" s="46"/>
      <c r="F54" s="46"/>
      <c r="G54" s="46"/>
      <c r="H54" s="46"/>
      <c r="I54" s="46"/>
      <c r="J54" s="46"/>
      <c r="K54" s="46" t="s">
        <v>29</v>
      </c>
      <c r="L54" s="46"/>
      <c r="M54" s="86" t="s">
        <v>7</v>
      </c>
      <c r="N54" s="46"/>
      <c r="O54" s="46"/>
      <c r="P54" s="46"/>
      <c r="Q54" s="46"/>
      <c r="R54" s="46"/>
      <c r="S54" s="86" t="s">
        <v>6</v>
      </c>
      <c r="T54" s="46"/>
      <c r="U54" s="46"/>
      <c r="V54" s="46"/>
      <c r="W54" s="46"/>
      <c r="X54" s="86" t="s">
        <v>40</v>
      </c>
      <c r="Y54" s="46"/>
      <c r="Z54" s="46"/>
      <c r="AA54" s="46"/>
      <c r="AB54" s="46"/>
      <c r="AE54" s="46" t="s">
        <v>8</v>
      </c>
      <c r="AF54" s="46"/>
      <c r="AG54" s="46"/>
      <c r="AH54" s="46"/>
      <c r="AI54" s="46"/>
      <c r="AJ54" s="46"/>
      <c r="AK54" s="46"/>
      <c r="AL54" s="46"/>
      <c r="AM54" s="46" t="s">
        <v>29</v>
      </c>
      <c r="AN54" s="46"/>
      <c r="AO54" s="86" t="s">
        <v>57</v>
      </c>
      <c r="AP54" s="46"/>
      <c r="AQ54" s="46"/>
      <c r="AR54" s="46"/>
      <c r="AS54" s="46"/>
      <c r="AT54" s="46"/>
      <c r="AU54" s="86" t="s">
        <v>6</v>
      </c>
      <c r="AV54" s="46"/>
      <c r="AW54" s="46"/>
      <c r="AX54" s="46"/>
      <c r="AY54" s="46"/>
      <c r="AZ54" s="86" t="s">
        <v>40</v>
      </c>
      <c r="BA54" s="46"/>
      <c r="BB54" s="46"/>
      <c r="BC54" s="46"/>
      <c r="BD54" s="46"/>
    </row>
    <row r="55" spans="3:56" ht="14.25" customHeight="1">
      <c r="C55" s="35" t="s">
        <v>2</v>
      </c>
      <c r="D55" s="35"/>
      <c r="E55" s="35"/>
      <c r="F55" s="35"/>
      <c r="G55" s="35"/>
      <c r="H55" s="35"/>
      <c r="I55" s="35"/>
      <c r="J55" s="35"/>
      <c r="K55" s="42">
        <f>(Visit6Mo!K56)</f>
        <v>0</v>
      </c>
      <c r="L55" s="42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E55" s="35" t="s">
        <v>2</v>
      </c>
      <c r="AF55" s="35"/>
      <c r="AG55" s="35"/>
      <c r="AH55" s="35"/>
      <c r="AI55" s="35"/>
      <c r="AJ55" s="35"/>
      <c r="AK55" s="35"/>
      <c r="AL55" s="35"/>
      <c r="AM55" s="42">
        <f>(Visit6Mo!AM56)</f>
        <v>0</v>
      </c>
      <c r="AN55" s="42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3:56" ht="14.25">
      <c r="C56" s="35" t="s">
        <v>3</v>
      </c>
      <c r="D56" s="35"/>
      <c r="E56" s="35"/>
      <c r="F56" s="35"/>
      <c r="G56" s="35"/>
      <c r="H56" s="35"/>
      <c r="I56" s="35"/>
      <c r="J56" s="35"/>
      <c r="K56" s="42">
        <f>(Visit6Mo!K57)</f>
        <v>0</v>
      </c>
      <c r="L56" s="42"/>
      <c r="M56" s="42">
        <f>(Visit6Mo!M57)</f>
        <v>0</v>
      </c>
      <c r="N56" s="42"/>
      <c r="O56" s="42"/>
      <c r="P56" s="42"/>
      <c r="Q56" s="42"/>
      <c r="R56" s="42"/>
      <c r="S56" s="42">
        <f>(Visit6Mo!S57)</f>
        <v>0</v>
      </c>
      <c r="T56" s="42"/>
      <c r="U56" s="42"/>
      <c r="V56" s="42"/>
      <c r="W56" s="42"/>
      <c r="X56" s="42">
        <f>(Visit6Mo!X57)</f>
        <v>0</v>
      </c>
      <c r="Y56" s="42"/>
      <c r="Z56" s="42"/>
      <c r="AA56" s="42"/>
      <c r="AB56" s="42"/>
      <c r="AE56" s="35" t="s">
        <v>3</v>
      </c>
      <c r="AF56" s="35"/>
      <c r="AG56" s="35"/>
      <c r="AH56" s="35"/>
      <c r="AI56" s="35"/>
      <c r="AJ56" s="35"/>
      <c r="AK56" s="35"/>
      <c r="AL56" s="35"/>
      <c r="AM56" s="42">
        <f>(Visit6Mo!AM57)</f>
        <v>0</v>
      </c>
      <c r="AN56" s="42"/>
      <c r="AO56" s="42">
        <f>(Visit6Mo!AO57)</f>
        <v>0</v>
      </c>
      <c r="AP56" s="42"/>
      <c r="AQ56" s="42"/>
      <c r="AR56" s="42"/>
      <c r="AS56" s="42"/>
      <c r="AT56" s="42"/>
      <c r="AU56" s="42">
        <f>(Visit6Mo!AU57)</f>
        <v>0</v>
      </c>
      <c r="AV56" s="42"/>
      <c r="AW56" s="42"/>
      <c r="AX56" s="42"/>
      <c r="AY56" s="42"/>
      <c r="AZ56" s="42">
        <f>(Visit6Mo!AZ57)</f>
        <v>0</v>
      </c>
      <c r="BA56" s="42"/>
      <c r="BB56" s="42"/>
      <c r="BC56" s="42"/>
      <c r="BD56" s="42"/>
    </row>
    <row r="57" spans="3:56" ht="14.25">
      <c r="C57" s="35" t="s">
        <v>5</v>
      </c>
      <c r="D57" s="35"/>
      <c r="E57" s="35"/>
      <c r="F57" s="35"/>
      <c r="G57" s="35"/>
      <c r="H57" s="35"/>
      <c r="I57" s="35"/>
      <c r="J57" s="35"/>
      <c r="K57" s="42">
        <f>(Visit6Mo!K58)</f>
        <v>0</v>
      </c>
      <c r="L57" s="42"/>
      <c r="M57" s="42">
        <f>(Visit6Mo!M58)</f>
        <v>0</v>
      </c>
      <c r="N57" s="42"/>
      <c r="O57" s="42"/>
      <c r="P57" s="42"/>
      <c r="Q57" s="42"/>
      <c r="R57" s="42"/>
      <c r="S57" s="42">
        <f>(Visit6Mo!S58)</f>
        <v>0</v>
      </c>
      <c r="T57" s="42"/>
      <c r="U57" s="42"/>
      <c r="V57" s="42"/>
      <c r="W57" s="42"/>
      <c r="X57" s="81" t="s">
        <v>58</v>
      </c>
      <c r="Y57" s="70"/>
      <c r="Z57" s="70"/>
      <c r="AA57" s="70"/>
      <c r="AB57" s="70"/>
      <c r="AE57" s="35" t="s">
        <v>5</v>
      </c>
      <c r="AF57" s="35"/>
      <c r="AG57" s="35"/>
      <c r="AH57" s="35"/>
      <c r="AI57" s="35"/>
      <c r="AJ57" s="35"/>
      <c r="AK57" s="35"/>
      <c r="AL57" s="35"/>
      <c r="AM57" s="42">
        <f>(Visit6Mo!AM58)</f>
        <v>0</v>
      </c>
      <c r="AN57" s="42"/>
      <c r="AO57" s="42">
        <f>(Visit6Mo!AO58)</f>
        <v>0</v>
      </c>
      <c r="AP57" s="42"/>
      <c r="AQ57" s="42"/>
      <c r="AR57" s="42"/>
      <c r="AS57" s="42"/>
      <c r="AT57" s="42"/>
      <c r="AU57" s="42">
        <f>(Visit6Mo!AU58)</f>
        <v>0</v>
      </c>
      <c r="AV57" s="42"/>
      <c r="AW57" s="42"/>
      <c r="AX57" s="42"/>
      <c r="AY57" s="42"/>
      <c r="AZ57" s="81" t="s">
        <v>58</v>
      </c>
      <c r="BA57" s="70"/>
      <c r="BB57" s="70"/>
      <c r="BC57" s="70"/>
      <c r="BD57" s="70"/>
    </row>
    <row r="58" spans="3:56" ht="14.25">
      <c r="C58" s="7"/>
      <c r="D58" s="7"/>
      <c r="E58" s="7"/>
      <c r="F58" s="7"/>
      <c r="G58" s="7"/>
      <c r="H58" s="7"/>
      <c r="I58" s="7"/>
      <c r="J58" s="7"/>
      <c r="X58" s="8"/>
      <c r="Y58" s="6"/>
      <c r="Z58" s="6"/>
      <c r="AA58" s="6"/>
      <c r="AB58" s="6"/>
      <c r="AE58" s="72" t="s">
        <v>66</v>
      </c>
      <c r="AF58" s="73"/>
      <c r="AG58" s="73"/>
      <c r="AH58" s="73"/>
      <c r="AI58" s="73"/>
      <c r="AJ58" s="73"/>
      <c r="AK58" s="73"/>
      <c r="AL58" s="74"/>
      <c r="AM58" s="36">
        <f>(Visit6Mo!AM59)</f>
        <v>0</v>
      </c>
      <c r="AN58" s="38"/>
      <c r="AO58" s="35" t="s">
        <v>67</v>
      </c>
      <c r="AP58" s="35"/>
      <c r="AQ58" s="35"/>
      <c r="AR58" s="42">
        <f>(Visit6Mo!AR59)</f>
        <v>0</v>
      </c>
      <c r="AS58" s="42"/>
      <c r="AT58" s="35" t="s">
        <v>68</v>
      </c>
      <c r="AU58" s="35"/>
      <c r="AV58" s="35"/>
      <c r="AW58" s="42">
        <f>(Visit6Mo!AW59)</f>
        <v>0</v>
      </c>
      <c r="AX58" s="42"/>
      <c r="AY58" s="35" t="s">
        <v>69</v>
      </c>
      <c r="AZ58" s="35"/>
      <c r="BA58" s="35"/>
      <c r="BB58" s="35"/>
      <c r="BC58" s="42">
        <f>(Visit6Mo!BC59)</f>
        <v>0</v>
      </c>
      <c r="BD58" s="42"/>
    </row>
    <row r="60" spans="14:45" ht="14.25">
      <c r="N60" s="35" t="s">
        <v>41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42">
        <f>(Visit6Mo!AA61)</f>
        <v>0</v>
      </c>
      <c r="AB60" s="42"/>
      <c r="AE60" s="39" t="s">
        <v>42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>
        <f>(Visit6Mo!AR61)</f>
        <v>0</v>
      </c>
      <c r="AS60" s="42"/>
    </row>
    <row r="61" spans="14:25" ht="14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58" ht="15.75">
      <c r="A62" s="11"/>
      <c r="B62" s="11"/>
      <c r="C62" s="11"/>
      <c r="D62" s="59" t="s">
        <v>111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11"/>
      <c r="BE62" s="11"/>
      <c r="BF62" s="11"/>
    </row>
    <row r="64" spans="7:55" ht="14.25">
      <c r="G64" s="43" t="s">
        <v>44</v>
      </c>
      <c r="H64" s="43"/>
      <c r="I64" s="43"/>
      <c r="J64" s="43"/>
      <c r="K64" s="43"/>
      <c r="L64" s="43"/>
      <c r="M64" s="43"/>
      <c r="N64" s="43"/>
      <c r="O64" s="43"/>
      <c r="P64" s="43"/>
      <c r="Q64" s="42">
        <f>(Visit6Mo!Q65)</f>
        <v>0</v>
      </c>
      <c r="R64" s="42"/>
      <c r="S64" s="42"/>
      <c r="T64" s="42"/>
      <c r="W64" s="43" t="s">
        <v>45</v>
      </c>
      <c r="X64" s="43"/>
      <c r="Y64" s="43"/>
      <c r="Z64" s="43"/>
      <c r="AA64" s="43"/>
      <c r="AB64" s="43"/>
      <c r="AC64" s="43"/>
      <c r="AD64" s="43"/>
      <c r="AE64" s="43"/>
      <c r="AF64" s="43"/>
      <c r="AG64" s="42">
        <f>(Visit6Mo!AG65)</f>
        <v>0</v>
      </c>
      <c r="AH64" s="42"/>
      <c r="AI64" s="42"/>
      <c r="AJ64" s="42"/>
      <c r="AM64" s="43" t="s">
        <v>47</v>
      </c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2">
        <f>(Visit6Mo!AZ65)</f>
        <v>0</v>
      </c>
      <c r="BA64" s="42"/>
      <c r="BB64" s="42"/>
      <c r="BC64" s="42"/>
    </row>
    <row r="65" spans="7:55" ht="14.25">
      <c r="G65" s="43" t="s">
        <v>43</v>
      </c>
      <c r="H65" s="43"/>
      <c r="I65" s="43"/>
      <c r="J65" s="43"/>
      <c r="K65" s="43"/>
      <c r="L65" s="43"/>
      <c r="M65" s="43"/>
      <c r="N65" s="43"/>
      <c r="O65" s="43"/>
      <c r="P65" s="43"/>
      <c r="Q65" s="42">
        <f>(Visit6Mo!Q66)</f>
        <v>0</v>
      </c>
      <c r="R65" s="42"/>
      <c r="S65" s="42"/>
      <c r="T65" s="42"/>
      <c r="W65" s="43" t="s">
        <v>46</v>
      </c>
      <c r="X65" s="43"/>
      <c r="Y65" s="43"/>
      <c r="Z65" s="43"/>
      <c r="AA65" s="43"/>
      <c r="AB65" s="43"/>
      <c r="AC65" s="43"/>
      <c r="AD65" s="43"/>
      <c r="AE65" s="43"/>
      <c r="AF65" s="43"/>
      <c r="AG65" s="42">
        <f>(Visit6Mo!AG66)</f>
        <v>0</v>
      </c>
      <c r="AH65" s="42"/>
      <c r="AI65" s="42"/>
      <c r="AJ65" s="42"/>
      <c r="AM65" s="43" t="s">
        <v>48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2">
        <f>(Visit6Mo!AZ66)</f>
        <v>0</v>
      </c>
      <c r="BA65" s="42"/>
      <c r="BB65" s="42"/>
      <c r="BC65" s="42"/>
    </row>
    <row r="66" spans="7:55" ht="14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2:57" ht="14.25">
      <c r="B67" s="69" t="s">
        <v>60</v>
      </c>
      <c r="C67" s="69"/>
      <c r="D67" s="69"/>
      <c r="E67" s="69"/>
      <c r="F67" s="69"/>
      <c r="G67" s="69"/>
      <c r="H67" s="69"/>
      <c r="I67" s="69"/>
      <c r="J67" s="69"/>
      <c r="K67" s="69"/>
      <c r="L67" s="70">
        <f>IF(Q64&gt;0,Q64,Q65/2.2)</f>
        <v>0</v>
      </c>
      <c r="M67" s="70"/>
      <c r="N67" s="70"/>
      <c r="O67" s="70"/>
      <c r="P67" s="4"/>
      <c r="Q67" s="4"/>
      <c r="R67" s="69" t="s">
        <v>62</v>
      </c>
      <c r="S67" s="69"/>
      <c r="T67" s="69"/>
      <c r="U67" s="69"/>
      <c r="V67" s="69"/>
      <c r="W67" s="69"/>
      <c r="X67" s="69"/>
      <c r="Y67" s="69"/>
      <c r="Z67" s="69"/>
      <c r="AA67" s="69"/>
      <c r="AB67" s="70">
        <f>IF(AG64&gt;0,AG64,AG65*2.54)</f>
        <v>0</v>
      </c>
      <c r="AC67" s="70"/>
      <c r="AD67" s="70"/>
      <c r="AE67" s="70"/>
      <c r="AF67" s="5"/>
      <c r="AG67" s="70" t="s">
        <v>65</v>
      </c>
      <c r="AH67" s="70"/>
      <c r="AI67" s="70"/>
      <c r="AJ67" s="70"/>
      <c r="AK67" s="70"/>
      <c r="AL67" s="71" t="e">
        <f>L67/(AB67/100*AB67/100)</f>
        <v>#DIV/0!</v>
      </c>
      <c r="AM67" s="71"/>
      <c r="AN67" s="71"/>
      <c r="AO67" s="5"/>
      <c r="AP67" s="75" t="s">
        <v>64</v>
      </c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7"/>
      <c r="BB67" s="70">
        <f>IF(AZ64&gt;0,AZ64,AZ65*2.54)</f>
        <v>0</v>
      </c>
      <c r="BC67" s="70"/>
      <c r="BD67" s="70"/>
      <c r="BE67" s="70"/>
    </row>
    <row r="68" spans="2:57" ht="14.25">
      <c r="B68" s="69" t="s">
        <v>61</v>
      </c>
      <c r="C68" s="69"/>
      <c r="D68" s="69"/>
      <c r="E68" s="69"/>
      <c r="F68" s="69"/>
      <c r="G68" s="69"/>
      <c r="H68" s="69"/>
      <c r="I68" s="69"/>
      <c r="J68" s="69"/>
      <c r="K68" s="69"/>
      <c r="L68" s="70">
        <f>IF(Q65&gt;0,Q65,Q64*2.2)</f>
        <v>0</v>
      </c>
      <c r="M68" s="70"/>
      <c r="N68" s="70"/>
      <c r="O68" s="70"/>
      <c r="P68" s="4"/>
      <c r="Q68" s="4"/>
      <c r="R68" s="69" t="s">
        <v>63</v>
      </c>
      <c r="S68" s="69"/>
      <c r="T68" s="69"/>
      <c r="U68" s="69"/>
      <c r="V68" s="69"/>
      <c r="W68" s="69"/>
      <c r="X68" s="69"/>
      <c r="Y68" s="69"/>
      <c r="Z68" s="69"/>
      <c r="AA68" s="69"/>
      <c r="AB68" s="70">
        <f>IF(AG65&gt;0,AG65,AG64/2.54)</f>
        <v>0</v>
      </c>
      <c r="AC68" s="70"/>
      <c r="AD68" s="70"/>
      <c r="AE68" s="70"/>
      <c r="AF68" s="5"/>
      <c r="AG68" s="6"/>
      <c r="AH68" s="6"/>
      <c r="AI68" s="6"/>
      <c r="AJ68" s="6"/>
      <c r="AK68" s="4"/>
      <c r="AL68" s="4"/>
      <c r="AM68" s="5"/>
      <c r="AN68" s="5"/>
      <c r="AO68" s="5"/>
      <c r="AP68" s="75" t="s">
        <v>59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70">
        <f>IF(AZ65&gt;0,AZ65,AZ64/2.54)</f>
        <v>0</v>
      </c>
      <c r="BC68" s="70"/>
      <c r="BD68" s="70"/>
      <c r="BE68" s="70"/>
    </row>
    <row r="69" spans="2:57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6"/>
      <c r="N69" s="6"/>
      <c r="O69" s="6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6"/>
      <c r="AC69" s="6"/>
      <c r="AD69" s="6"/>
      <c r="AE69" s="6"/>
      <c r="AF69" s="5"/>
      <c r="AG69" s="6"/>
      <c r="AH69" s="6"/>
      <c r="AI69" s="6"/>
      <c r="AJ69" s="6"/>
      <c r="AK69" s="4"/>
      <c r="AL69" s="4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6"/>
      <c r="BC69" s="6"/>
      <c r="BD69" s="6"/>
      <c r="BE69" s="6"/>
    </row>
    <row r="70" spans="2:57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4"/>
      <c r="Q70" s="4"/>
      <c r="R70" s="69" t="s">
        <v>586</v>
      </c>
      <c r="S70" s="69"/>
      <c r="T70" s="69"/>
      <c r="U70" s="69"/>
      <c r="V70" s="69"/>
      <c r="W70" s="69"/>
      <c r="X70" s="69"/>
      <c r="Y70" s="69"/>
      <c r="Z70" s="69"/>
      <c r="AA70" s="69"/>
      <c r="AB70" s="42">
        <f>(Visit6Mo!AB71)</f>
        <v>0</v>
      </c>
      <c r="AC70" s="42"/>
      <c r="AD70" s="42"/>
      <c r="AE70" s="42"/>
      <c r="AF70" s="5"/>
      <c r="AG70" s="6"/>
      <c r="AH70" s="6"/>
      <c r="AI70" s="6"/>
      <c r="AJ70" s="6"/>
      <c r="AK70" s="4"/>
      <c r="AL70" s="4"/>
      <c r="AM70" s="5"/>
      <c r="AN70" s="5"/>
      <c r="AO70" s="5"/>
      <c r="AP70" s="138" t="s">
        <v>584</v>
      </c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40"/>
      <c r="BB70" s="70">
        <f>IF(AB70&gt;0,AB70,AB71*2.54)</f>
        <v>0</v>
      </c>
      <c r="BC70" s="70"/>
      <c r="BD70" s="70"/>
      <c r="BE70" s="70"/>
    </row>
    <row r="71" spans="2:57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6"/>
      <c r="N71" s="6"/>
      <c r="O71" s="6"/>
      <c r="P71" s="4"/>
      <c r="Q71" s="4"/>
      <c r="R71" s="69" t="s">
        <v>583</v>
      </c>
      <c r="S71" s="69"/>
      <c r="T71" s="69"/>
      <c r="U71" s="69"/>
      <c r="V71" s="69"/>
      <c r="W71" s="69"/>
      <c r="X71" s="69"/>
      <c r="Y71" s="69"/>
      <c r="Z71" s="69"/>
      <c r="AA71" s="69"/>
      <c r="AB71" s="42">
        <f>(Visit6Mo!AB72)</f>
        <v>0</v>
      </c>
      <c r="AC71" s="42"/>
      <c r="AD71" s="42"/>
      <c r="AE71" s="42"/>
      <c r="AF71" s="5"/>
      <c r="AG71" s="6"/>
      <c r="AH71" s="6"/>
      <c r="AI71" s="6"/>
      <c r="AJ71" s="6"/>
      <c r="AK71" s="4"/>
      <c r="AL71" s="4"/>
      <c r="AM71" s="5"/>
      <c r="AN71" s="5"/>
      <c r="AO71" s="5"/>
      <c r="AP71" s="75" t="s">
        <v>585</v>
      </c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7"/>
      <c r="BB71" s="70">
        <f>IF(AB71&gt;0,AB71,AB70/2.54)</f>
        <v>0</v>
      </c>
      <c r="BC71" s="70"/>
      <c r="BD71" s="70"/>
      <c r="BE71" s="70"/>
    </row>
    <row r="72" spans="7:55" ht="14.25"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4"/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6"/>
      <c r="AI72" s="6"/>
      <c r="AJ72" s="6"/>
      <c r="AK72" s="4"/>
      <c r="AL72" s="4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6"/>
      <c r="BA72" s="6"/>
      <c r="BB72" s="6"/>
      <c r="BC72" s="6"/>
    </row>
    <row r="73" spans="2:57" ht="14.25">
      <c r="B73" s="43" t="s">
        <v>49</v>
      </c>
      <c r="C73" s="43"/>
      <c r="D73" s="43"/>
      <c r="E73" s="43"/>
      <c r="F73" s="43"/>
      <c r="G73" s="43"/>
      <c r="H73" s="43"/>
      <c r="I73" s="43"/>
      <c r="J73" s="43"/>
      <c r="K73" s="43"/>
      <c r="L73" s="42"/>
      <c r="M73" s="42"/>
      <c r="N73" s="42"/>
      <c r="W73" s="43" t="s">
        <v>51</v>
      </c>
      <c r="X73" s="43"/>
      <c r="Y73" s="43"/>
      <c r="Z73" s="43"/>
      <c r="AA73" s="43"/>
      <c r="AB73" s="43"/>
      <c r="AC73" s="43"/>
      <c r="AD73" s="43"/>
      <c r="AE73" s="43"/>
      <c r="AF73" s="43"/>
      <c r="AG73" s="42"/>
      <c r="AH73" s="42"/>
      <c r="AI73" s="42"/>
      <c r="AS73" s="43" t="s">
        <v>150</v>
      </c>
      <c r="AT73" s="43"/>
      <c r="AU73" s="43"/>
      <c r="AV73" s="43"/>
      <c r="AW73" s="43"/>
      <c r="AX73" s="43"/>
      <c r="AY73" s="43"/>
      <c r="AZ73" s="43"/>
      <c r="BA73" s="43"/>
      <c r="BB73" s="43"/>
      <c r="BC73" s="42"/>
      <c r="BD73" s="42"/>
      <c r="BE73" s="42"/>
    </row>
    <row r="74" spans="2:57" ht="14.25">
      <c r="B74" s="43" t="s">
        <v>50</v>
      </c>
      <c r="C74" s="43"/>
      <c r="D74" s="43"/>
      <c r="E74" s="43"/>
      <c r="F74" s="43"/>
      <c r="G74" s="43"/>
      <c r="H74" s="43"/>
      <c r="I74" s="43"/>
      <c r="J74" s="43"/>
      <c r="K74" s="43"/>
      <c r="L74" s="42"/>
      <c r="M74" s="42"/>
      <c r="N74" s="42"/>
      <c r="W74" s="43" t="s">
        <v>52</v>
      </c>
      <c r="X74" s="43"/>
      <c r="Y74" s="43"/>
      <c r="Z74" s="43"/>
      <c r="AA74" s="43"/>
      <c r="AB74" s="43"/>
      <c r="AC74" s="43"/>
      <c r="AD74" s="43"/>
      <c r="AE74" s="43"/>
      <c r="AF74" s="43"/>
      <c r="AG74" s="42"/>
      <c r="AH74" s="42"/>
      <c r="AI74" s="42"/>
      <c r="AS74" s="43" t="s">
        <v>151</v>
      </c>
      <c r="AT74" s="43"/>
      <c r="AU74" s="43"/>
      <c r="AV74" s="43"/>
      <c r="AW74" s="43"/>
      <c r="AX74" s="43"/>
      <c r="AY74" s="43"/>
      <c r="AZ74" s="43"/>
      <c r="BA74" s="43"/>
      <c r="BB74" s="43"/>
      <c r="BC74" s="42"/>
      <c r="BD74" s="42"/>
      <c r="BE74" s="42"/>
    </row>
    <row r="75" spans="2:57" ht="14.25">
      <c r="B75" s="43" t="s">
        <v>53</v>
      </c>
      <c r="C75" s="43"/>
      <c r="D75" s="43"/>
      <c r="E75" s="43"/>
      <c r="F75" s="43"/>
      <c r="G75" s="43"/>
      <c r="H75" s="43"/>
      <c r="I75" s="43"/>
      <c r="J75" s="43"/>
      <c r="K75" s="43"/>
      <c r="L75" s="42"/>
      <c r="M75" s="42"/>
      <c r="N75" s="42"/>
      <c r="W75" s="43" t="s">
        <v>54</v>
      </c>
      <c r="X75" s="43"/>
      <c r="Y75" s="43"/>
      <c r="Z75" s="43"/>
      <c r="AA75" s="43"/>
      <c r="AB75" s="43"/>
      <c r="AC75" s="43"/>
      <c r="AD75" s="43"/>
      <c r="AE75" s="43"/>
      <c r="AF75" s="43"/>
      <c r="AG75" s="42"/>
      <c r="AH75" s="42"/>
      <c r="AI75" s="42"/>
      <c r="AS75" s="43" t="s">
        <v>152</v>
      </c>
      <c r="AT75" s="43"/>
      <c r="AU75" s="43"/>
      <c r="AV75" s="43"/>
      <c r="AW75" s="43"/>
      <c r="AX75" s="43"/>
      <c r="AY75" s="43"/>
      <c r="AZ75" s="43"/>
      <c r="BA75" s="43"/>
      <c r="BB75" s="43"/>
      <c r="BC75" s="42"/>
      <c r="BD75" s="42"/>
      <c r="BE75" s="42"/>
    </row>
    <row r="76" spans="2:7" ht="14.25">
      <c r="B76" s="3"/>
      <c r="C76" s="3"/>
      <c r="D76" s="3"/>
      <c r="E76" s="3"/>
      <c r="F76" s="3"/>
      <c r="G76" s="3"/>
    </row>
    <row r="77" spans="2:7" ht="14.25">
      <c r="B77" s="3"/>
      <c r="C77" s="3"/>
      <c r="D77" s="3"/>
      <c r="E77" s="3"/>
      <c r="F77" s="3"/>
      <c r="G77" s="3"/>
    </row>
    <row r="78" spans="2:57" ht="15">
      <c r="B78" s="44" t="s">
        <v>363</v>
      </c>
      <c r="C78" s="45"/>
      <c r="D78" s="45"/>
      <c r="E78" s="45"/>
      <c r="F78" s="45"/>
      <c r="G78" s="45"/>
      <c r="H78" s="54" t="s">
        <v>18</v>
      </c>
      <c r="I78" s="55"/>
      <c r="J78" s="58" t="s">
        <v>36</v>
      </c>
      <c r="K78" s="58"/>
      <c r="L78" s="45" t="s">
        <v>17</v>
      </c>
      <c r="M78" s="45"/>
      <c r="N78" s="45"/>
      <c r="O78" s="44" t="s">
        <v>15</v>
      </c>
      <c r="P78" s="44"/>
      <c r="Q78" s="44"/>
      <c r="R78" s="44"/>
      <c r="S78" s="44"/>
      <c r="T78" s="44" t="s">
        <v>22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6" t="s">
        <v>27</v>
      </c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2:57" ht="15">
      <c r="B79" s="45"/>
      <c r="C79" s="45"/>
      <c r="D79" s="45"/>
      <c r="E79" s="45"/>
      <c r="F79" s="45"/>
      <c r="G79" s="45"/>
      <c r="H79" s="56"/>
      <c r="I79" s="57"/>
      <c r="J79" s="58"/>
      <c r="K79" s="58"/>
      <c r="L79" s="45"/>
      <c r="M79" s="45"/>
      <c r="N79" s="45"/>
      <c r="O79" s="44"/>
      <c r="P79" s="44"/>
      <c r="Q79" s="44"/>
      <c r="R79" s="44"/>
      <c r="S79" s="44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 t="s">
        <v>19</v>
      </c>
      <c r="AI79" s="45"/>
      <c r="AJ79" s="45"/>
      <c r="AK79" s="44" t="s">
        <v>20</v>
      </c>
      <c r="AL79" s="45"/>
      <c r="AM79" s="45"/>
      <c r="AN79" s="45"/>
      <c r="AO79" s="45"/>
      <c r="AP79" s="44" t="s">
        <v>23</v>
      </c>
      <c r="AQ79" s="44"/>
      <c r="AR79" s="44"/>
      <c r="AS79" s="44"/>
      <c r="AT79" s="44"/>
      <c r="AU79" s="45" t="s">
        <v>12</v>
      </c>
      <c r="AV79" s="45"/>
      <c r="AW79" s="45"/>
      <c r="AX79" s="45" t="s">
        <v>21</v>
      </c>
      <c r="AY79" s="45"/>
      <c r="AZ79" s="45"/>
      <c r="BA79" s="45"/>
      <c r="BB79" s="45" t="s">
        <v>28</v>
      </c>
      <c r="BC79" s="45"/>
      <c r="BD79" s="45"/>
      <c r="BE79" s="45"/>
    </row>
    <row r="80" spans="2:57" ht="14.25">
      <c r="B80" s="35" t="s">
        <v>18</v>
      </c>
      <c r="C80" s="35"/>
      <c r="D80" s="35"/>
      <c r="E80" s="35"/>
      <c r="F80" s="35"/>
      <c r="G80" s="35"/>
      <c r="H80" s="42">
        <f>(Visit6Mo!H81)</f>
        <v>0</v>
      </c>
      <c r="I80" s="42"/>
      <c r="J80" s="42">
        <f>(Visit6Mo!J81)</f>
        <v>0</v>
      </c>
      <c r="K80" s="42"/>
      <c r="L80" s="36">
        <f>(Visit6Mo!L81)</f>
        <v>0</v>
      </c>
      <c r="M80" s="37"/>
      <c r="N80" s="38"/>
      <c r="O80" s="42">
        <f>(Visit6Mo!O81)</f>
        <v>0</v>
      </c>
      <c r="P80" s="42"/>
      <c r="Q80" s="42"/>
      <c r="R80" s="42"/>
      <c r="S80" s="42"/>
      <c r="T80" s="42">
        <f>(Visit6Mo!T81)</f>
        <v>0</v>
      </c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>
        <f>(Visit6Mo!AH81)</f>
        <v>0</v>
      </c>
      <c r="AI80" s="42"/>
      <c r="AJ80" s="42"/>
      <c r="AK80" s="42">
        <f>(Visit6Mo!AK81)</f>
        <v>0</v>
      </c>
      <c r="AL80" s="42"/>
      <c r="AM80" s="42"/>
      <c r="AN80" s="42"/>
      <c r="AO80" s="42"/>
      <c r="AP80" s="36">
        <f>(Visit6Mo!AP81)</f>
        <v>0</v>
      </c>
      <c r="AQ80" s="37"/>
      <c r="AR80" s="37"/>
      <c r="AS80" s="37"/>
      <c r="AT80" s="38"/>
      <c r="AU80" s="42">
        <f>(Visit6Mo!AU81)</f>
        <v>0</v>
      </c>
      <c r="AV80" s="42"/>
      <c r="AW80" s="42"/>
      <c r="AX80" s="42">
        <f>(Visit6Mo!AX81)</f>
        <v>0</v>
      </c>
      <c r="AY80" s="42"/>
      <c r="AZ80" s="42"/>
      <c r="BA80" s="42"/>
      <c r="BB80" s="42">
        <f>(Visit6Mo!BB81)</f>
        <v>0</v>
      </c>
      <c r="BC80" s="42"/>
      <c r="BD80" s="42"/>
      <c r="BE80" s="42"/>
    </row>
    <row r="81" spans="2:57" ht="14.25">
      <c r="B81" s="35" t="s">
        <v>18</v>
      </c>
      <c r="C81" s="35"/>
      <c r="D81" s="35"/>
      <c r="E81" s="35"/>
      <c r="F81" s="35"/>
      <c r="G81" s="35"/>
      <c r="H81" s="42">
        <f>(Visit6Mo!H82)</f>
        <v>0</v>
      </c>
      <c r="I81" s="42"/>
      <c r="J81" s="42">
        <f>(Visit6Mo!J82)</f>
        <v>0</v>
      </c>
      <c r="K81" s="42"/>
      <c r="L81" s="36">
        <f>(Visit6Mo!L82)</f>
        <v>0</v>
      </c>
      <c r="M81" s="37"/>
      <c r="N81" s="38"/>
      <c r="O81" s="42">
        <f>(Visit6Mo!O82)</f>
        <v>0</v>
      </c>
      <c r="P81" s="42"/>
      <c r="Q81" s="42"/>
      <c r="R81" s="42"/>
      <c r="S81" s="42"/>
      <c r="T81" s="42">
        <f>(Visit6Mo!T82)</f>
        <v>0</v>
      </c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>
        <f>(Visit6Mo!AH82)</f>
        <v>0</v>
      </c>
      <c r="AI81" s="42"/>
      <c r="AJ81" s="42"/>
      <c r="AK81" s="42">
        <f>(Visit6Mo!AK82)</f>
        <v>0</v>
      </c>
      <c r="AL81" s="42"/>
      <c r="AM81" s="42"/>
      <c r="AN81" s="42"/>
      <c r="AO81" s="42"/>
      <c r="AP81" s="36">
        <f>(Visit6Mo!AP82)</f>
        <v>0</v>
      </c>
      <c r="AQ81" s="37"/>
      <c r="AR81" s="37"/>
      <c r="AS81" s="37"/>
      <c r="AT81" s="38"/>
      <c r="AU81" s="42">
        <f>(Visit6Mo!AU82)</f>
        <v>0</v>
      </c>
      <c r="AV81" s="42"/>
      <c r="AW81" s="42"/>
      <c r="AX81" s="42">
        <f>(Visit6Mo!AX82)</f>
        <v>0</v>
      </c>
      <c r="AY81" s="42"/>
      <c r="AZ81" s="42"/>
      <c r="BA81" s="42"/>
      <c r="BB81" s="42">
        <f>(Visit6Mo!BB82)</f>
        <v>0</v>
      </c>
      <c r="BC81" s="42"/>
      <c r="BD81" s="42"/>
      <c r="BE81" s="42"/>
    </row>
    <row r="82" spans="2:57" ht="14.25">
      <c r="B82" s="35" t="s">
        <v>18</v>
      </c>
      <c r="C82" s="35"/>
      <c r="D82" s="35"/>
      <c r="E82" s="35"/>
      <c r="F82" s="35"/>
      <c r="G82" s="35"/>
      <c r="H82" s="42">
        <f>(Visit6Mo!H83)</f>
        <v>0</v>
      </c>
      <c r="I82" s="42"/>
      <c r="J82" s="42">
        <f>(Visit6Mo!J83)</f>
        <v>0</v>
      </c>
      <c r="K82" s="42"/>
      <c r="L82" s="36">
        <f>(Visit6Mo!L83)</f>
        <v>0</v>
      </c>
      <c r="M82" s="37"/>
      <c r="N82" s="38"/>
      <c r="O82" s="42">
        <f>(Visit6Mo!O83)</f>
        <v>0</v>
      </c>
      <c r="P82" s="42"/>
      <c r="Q82" s="42"/>
      <c r="R82" s="42"/>
      <c r="S82" s="42"/>
      <c r="T82" s="42">
        <f>(Visit6Mo!T83)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>
        <f>(Visit6Mo!AH83)</f>
        <v>0</v>
      </c>
      <c r="AI82" s="42"/>
      <c r="AJ82" s="42"/>
      <c r="AK82" s="42">
        <f>(Visit6Mo!AK83)</f>
        <v>0</v>
      </c>
      <c r="AL82" s="42"/>
      <c r="AM82" s="42"/>
      <c r="AN82" s="42"/>
      <c r="AO82" s="42"/>
      <c r="AP82" s="36">
        <f>(Visit6Mo!AP83)</f>
        <v>0</v>
      </c>
      <c r="AQ82" s="37"/>
      <c r="AR82" s="37"/>
      <c r="AS82" s="37"/>
      <c r="AT82" s="38"/>
      <c r="AU82" s="42">
        <f>(Visit6Mo!AU83)</f>
        <v>0</v>
      </c>
      <c r="AV82" s="42"/>
      <c r="AW82" s="42"/>
      <c r="AX82" s="42">
        <f>(Visit6Mo!AX83)</f>
        <v>0</v>
      </c>
      <c r="AY82" s="42"/>
      <c r="AZ82" s="42"/>
      <c r="BA82" s="42"/>
      <c r="BB82" s="42">
        <f>(Visit6Mo!BB83)</f>
        <v>0</v>
      </c>
      <c r="BC82" s="42"/>
      <c r="BD82" s="42"/>
      <c r="BE82" s="42"/>
    </row>
    <row r="83" spans="2:57" ht="14.25">
      <c r="B83" s="35" t="s">
        <v>18</v>
      </c>
      <c r="C83" s="35"/>
      <c r="D83" s="35"/>
      <c r="E83" s="35"/>
      <c r="F83" s="35"/>
      <c r="G83" s="35"/>
      <c r="H83" s="42">
        <f>(Visit6Mo!H84)</f>
        <v>0</v>
      </c>
      <c r="I83" s="42"/>
      <c r="J83" s="42">
        <f>(Visit6Mo!J84)</f>
        <v>0</v>
      </c>
      <c r="K83" s="42"/>
      <c r="L83" s="36">
        <f>(Visit6Mo!L84)</f>
        <v>0</v>
      </c>
      <c r="M83" s="37"/>
      <c r="N83" s="38"/>
      <c r="O83" s="42">
        <f>(Visit6Mo!O84)</f>
        <v>0</v>
      </c>
      <c r="P83" s="42"/>
      <c r="Q83" s="42"/>
      <c r="R83" s="42"/>
      <c r="S83" s="42"/>
      <c r="T83" s="42">
        <f>(Visit6Mo!T84)</f>
        <v>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>
        <f>(Visit6Mo!AH84)</f>
        <v>0</v>
      </c>
      <c r="AI83" s="42"/>
      <c r="AJ83" s="42"/>
      <c r="AK83" s="42">
        <f>(Visit6Mo!AK84)</f>
        <v>0</v>
      </c>
      <c r="AL83" s="42"/>
      <c r="AM83" s="42"/>
      <c r="AN83" s="42"/>
      <c r="AO83" s="42"/>
      <c r="AP83" s="36">
        <f>(Visit6Mo!AP84)</f>
        <v>0</v>
      </c>
      <c r="AQ83" s="37"/>
      <c r="AR83" s="37"/>
      <c r="AS83" s="37"/>
      <c r="AT83" s="38"/>
      <c r="AU83" s="42">
        <f>(Visit6Mo!AU84)</f>
        <v>0</v>
      </c>
      <c r="AV83" s="42"/>
      <c r="AW83" s="42"/>
      <c r="AX83" s="42">
        <f>(Visit6Mo!AX84)</f>
        <v>0</v>
      </c>
      <c r="AY83" s="42"/>
      <c r="AZ83" s="42"/>
      <c r="BA83" s="42"/>
      <c r="BB83" s="42">
        <f>(Visit6Mo!BB84)</f>
        <v>0</v>
      </c>
      <c r="BC83" s="42"/>
      <c r="BD83" s="42"/>
      <c r="BE83" s="42"/>
    </row>
    <row r="84" spans="2:57" ht="14.25">
      <c r="B84" s="35" t="s">
        <v>18</v>
      </c>
      <c r="C84" s="35"/>
      <c r="D84" s="35"/>
      <c r="E84" s="35"/>
      <c r="F84" s="35"/>
      <c r="G84" s="35"/>
      <c r="H84" s="42">
        <f>(Visit6Mo!H85)</f>
        <v>0</v>
      </c>
      <c r="I84" s="42"/>
      <c r="J84" s="42">
        <f>(Visit6Mo!J85)</f>
        <v>0</v>
      </c>
      <c r="K84" s="42"/>
      <c r="L84" s="36">
        <f>(Visit6Mo!L85)</f>
        <v>0</v>
      </c>
      <c r="M84" s="37"/>
      <c r="N84" s="38"/>
      <c r="O84" s="42">
        <f>(Visit6Mo!O85)</f>
        <v>0</v>
      </c>
      <c r="P84" s="42"/>
      <c r="Q84" s="42"/>
      <c r="R84" s="42"/>
      <c r="S84" s="42"/>
      <c r="T84" s="42">
        <f>(Visit6Mo!T85)</f>
        <v>0</v>
      </c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f>(Visit6Mo!AH85)</f>
        <v>0</v>
      </c>
      <c r="AI84" s="42"/>
      <c r="AJ84" s="42"/>
      <c r="AK84" s="42">
        <f>(Visit6Mo!AK85)</f>
        <v>0</v>
      </c>
      <c r="AL84" s="42"/>
      <c r="AM84" s="42"/>
      <c r="AN84" s="42"/>
      <c r="AO84" s="42"/>
      <c r="AP84" s="36">
        <f>(Visit6Mo!AP85)</f>
        <v>0</v>
      </c>
      <c r="AQ84" s="37"/>
      <c r="AR84" s="37"/>
      <c r="AS84" s="37"/>
      <c r="AT84" s="38"/>
      <c r="AU84" s="42">
        <f>(Visit6Mo!AU85)</f>
        <v>0</v>
      </c>
      <c r="AV84" s="42"/>
      <c r="AW84" s="42"/>
      <c r="AX84" s="42">
        <f>(Visit6Mo!AX85)</f>
        <v>0</v>
      </c>
      <c r="AY84" s="42"/>
      <c r="AZ84" s="42"/>
      <c r="BA84" s="42"/>
      <c r="BB84" s="42">
        <f>(Visit6Mo!BB85)</f>
        <v>0</v>
      </c>
      <c r="BC84" s="42"/>
      <c r="BD84" s="42"/>
      <c r="BE84" s="42"/>
    </row>
    <row r="85" spans="2:57" ht="14.25">
      <c r="B85" s="35" t="s">
        <v>18</v>
      </c>
      <c r="C85" s="35"/>
      <c r="D85" s="35"/>
      <c r="E85" s="35"/>
      <c r="F85" s="35"/>
      <c r="G85" s="35"/>
      <c r="H85" s="42">
        <f>(Visit6Mo!H86)</f>
        <v>0</v>
      </c>
      <c r="I85" s="42"/>
      <c r="J85" s="42">
        <f>(Visit6Mo!J86)</f>
        <v>0</v>
      </c>
      <c r="K85" s="42"/>
      <c r="L85" s="36">
        <f>(Visit6Mo!L86)</f>
        <v>0</v>
      </c>
      <c r="M85" s="37"/>
      <c r="N85" s="38"/>
      <c r="O85" s="42">
        <f>(Visit6Mo!O86)</f>
        <v>0</v>
      </c>
      <c r="P85" s="42"/>
      <c r="Q85" s="42"/>
      <c r="R85" s="42"/>
      <c r="S85" s="42"/>
      <c r="T85" s="42">
        <f>(Visit6Mo!T86)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>
        <f>(Visit6Mo!AH86)</f>
        <v>0</v>
      </c>
      <c r="AI85" s="42"/>
      <c r="AJ85" s="42"/>
      <c r="AK85" s="42">
        <f>(Visit6Mo!AK86)</f>
        <v>0</v>
      </c>
      <c r="AL85" s="42"/>
      <c r="AM85" s="42"/>
      <c r="AN85" s="42"/>
      <c r="AO85" s="42"/>
      <c r="AP85" s="36">
        <f>(Visit6Mo!AP86)</f>
        <v>0</v>
      </c>
      <c r="AQ85" s="37"/>
      <c r="AR85" s="37"/>
      <c r="AS85" s="37"/>
      <c r="AT85" s="38"/>
      <c r="AU85" s="42">
        <f>(Visit6Mo!AU86)</f>
        <v>0</v>
      </c>
      <c r="AV85" s="42"/>
      <c r="AW85" s="42"/>
      <c r="AX85" s="42">
        <f>(Visit6Mo!AX86)</f>
        <v>0</v>
      </c>
      <c r="AY85" s="42"/>
      <c r="AZ85" s="42"/>
      <c r="BA85" s="42"/>
      <c r="BB85" s="42">
        <f>(Visit6Mo!BB86)</f>
        <v>0</v>
      </c>
      <c r="BC85" s="42"/>
      <c r="BD85" s="42"/>
      <c r="BE85" s="42"/>
    </row>
    <row r="86" spans="2:7" ht="14.25">
      <c r="B86" s="3"/>
      <c r="C86" s="3"/>
      <c r="D86" s="3"/>
      <c r="E86" s="3"/>
      <c r="F86" s="3"/>
      <c r="G86" s="3"/>
    </row>
    <row r="87" spans="32:49" ht="14.25">
      <c r="AF87" s="43" t="s">
        <v>84</v>
      </c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62">
        <v>9.8</v>
      </c>
      <c r="AS87" s="62"/>
      <c r="AT87" s="62"/>
      <c r="AU87" s="35" t="s">
        <v>85</v>
      </c>
      <c r="AV87" s="35"/>
      <c r="AW87" s="35"/>
    </row>
    <row r="88" spans="10:49" ht="15">
      <c r="J88" s="46" t="s">
        <v>102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F88" s="43" t="s">
        <v>83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62">
        <v>10.1</v>
      </c>
      <c r="AS88" s="62"/>
      <c r="AT88" s="62"/>
      <c r="AU88" s="35" t="s">
        <v>82</v>
      </c>
      <c r="AV88" s="35"/>
      <c r="AW88" s="35"/>
    </row>
    <row r="89" spans="10:26" ht="14.25">
      <c r="J89" s="43" t="s">
        <v>86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63">
        <v>1</v>
      </c>
      <c r="W89" s="63"/>
      <c r="X89" s="63"/>
      <c r="Y89" s="63"/>
      <c r="Z89" s="63"/>
    </row>
    <row r="90" spans="10:26" ht="14.25">
      <c r="J90" s="43" t="s">
        <v>88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62">
        <v>6</v>
      </c>
      <c r="W90" s="62"/>
      <c r="X90" s="62"/>
      <c r="Y90" s="62"/>
      <c r="Z90" s="62"/>
    </row>
    <row r="91" spans="2:26" ht="14.25" customHeight="1">
      <c r="B91" s="9"/>
      <c r="J91" s="43" t="s">
        <v>87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2">
        <v>30</v>
      </c>
      <c r="W91" s="42"/>
      <c r="X91" s="42"/>
      <c r="Y91" s="42"/>
      <c r="Z91" s="42"/>
    </row>
    <row r="92" spans="10:26" ht="14.25">
      <c r="J92" s="43" t="s">
        <v>89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2" t="s">
        <v>56</v>
      </c>
      <c r="W92" s="42"/>
      <c r="X92" s="42"/>
      <c r="Y92" s="42"/>
      <c r="Z92" s="42"/>
    </row>
    <row r="93" spans="10:26" ht="14.25">
      <c r="J93" s="43" t="s">
        <v>94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2" t="s">
        <v>56</v>
      </c>
      <c r="W93" s="42"/>
      <c r="X93" s="42"/>
      <c r="Y93" s="42"/>
      <c r="Z93" s="42"/>
    </row>
    <row r="94" spans="10:26" ht="14.25">
      <c r="J94" s="43" t="s">
        <v>90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2" t="s">
        <v>56</v>
      </c>
      <c r="W94" s="42"/>
      <c r="X94" s="42"/>
      <c r="Y94" s="42"/>
      <c r="Z94" s="42"/>
    </row>
    <row r="95" spans="10:26" ht="14.25">
      <c r="J95" s="43" t="s">
        <v>91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2" t="s">
        <v>56</v>
      </c>
      <c r="W95" s="42"/>
      <c r="X95" s="42"/>
      <c r="Y95" s="42"/>
      <c r="Z95" s="42"/>
    </row>
    <row r="96" spans="10:26" ht="14.25">
      <c r="J96" s="43" t="s">
        <v>93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2" t="s">
        <v>56</v>
      </c>
      <c r="W96" s="42"/>
      <c r="X96" s="42"/>
      <c r="Y96" s="42"/>
      <c r="Z96" s="42"/>
    </row>
    <row r="97" spans="10:26" s="1" customFormat="1" ht="14.25">
      <c r="J97" s="35" t="s">
        <v>92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42" t="s">
        <v>101</v>
      </c>
      <c r="W97" s="42"/>
      <c r="X97" s="42"/>
      <c r="Y97" s="42"/>
      <c r="Z97" s="42"/>
    </row>
    <row r="98" s="1" customFormat="1" ht="14.25"/>
    <row r="104" spans="2:57" s="1" customFormat="1" ht="14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8" s="1" customFormat="1" ht="14.25">
      <c r="A105" s="88" t="s">
        <v>552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</row>
    <row r="106" spans="1:58" s="1" customFormat="1" ht="14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</row>
    <row r="107" s="1" customFormat="1" ht="14.25"/>
    <row r="108" spans="2:55" s="1" customFormat="1" ht="14.25">
      <c r="B108" s="136" t="s">
        <v>483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 t="s">
        <v>484</v>
      </c>
      <c r="Q108" s="136"/>
      <c r="R108" s="136" t="s">
        <v>485</v>
      </c>
      <c r="S108" s="136"/>
      <c r="T108" s="27"/>
      <c r="U108" s="136" t="s">
        <v>483</v>
      </c>
      <c r="V108" s="136"/>
      <c r="W108" s="136"/>
      <c r="X108" s="136"/>
      <c r="Y108" s="136"/>
      <c r="Z108" s="136"/>
      <c r="AA108" s="136"/>
      <c r="AB108" s="136"/>
      <c r="AC108" s="136"/>
      <c r="AD108" s="136" t="s">
        <v>484</v>
      </c>
      <c r="AE108" s="136"/>
      <c r="AF108" s="136" t="s">
        <v>485</v>
      </c>
      <c r="AG108" s="136"/>
      <c r="AO108" s="136" t="s">
        <v>483</v>
      </c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 t="s">
        <v>484</v>
      </c>
      <c r="BA108" s="136"/>
      <c r="BB108" s="136" t="s">
        <v>485</v>
      </c>
      <c r="BC108" s="136"/>
    </row>
    <row r="109" spans="2:55" s="1" customFormat="1" ht="14.25">
      <c r="B109" s="132" t="s">
        <v>470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00">
        <v>1</v>
      </c>
      <c r="Q109" s="100"/>
      <c r="R109" s="99">
        <f>P109*5</f>
        <v>5</v>
      </c>
      <c r="S109" s="99"/>
      <c r="T109" s="27"/>
      <c r="U109" s="119" t="s">
        <v>472</v>
      </c>
      <c r="V109" s="119"/>
      <c r="W109" s="119"/>
      <c r="X109" s="119"/>
      <c r="Y109" s="119"/>
      <c r="Z109" s="119"/>
      <c r="AA109" s="119"/>
      <c r="AB109" s="119"/>
      <c r="AC109" s="119"/>
      <c r="AD109" s="100">
        <v>1</v>
      </c>
      <c r="AE109" s="100"/>
      <c r="AF109" s="99">
        <f>IF(AD109=1,5,0)</f>
        <v>5</v>
      </c>
      <c r="AG109" s="99"/>
      <c r="AO109" s="119" t="s">
        <v>474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29"/>
      <c r="BA109" s="129"/>
      <c r="BB109" s="130">
        <f>IF(AZ109=1,1,0)</f>
        <v>0</v>
      </c>
      <c r="BC109" s="130"/>
    </row>
    <row r="110" spans="2:55" s="1" customFormat="1" ht="14.25">
      <c r="B110" s="126" t="s">
        <v>486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10"/>
      <c r="Q110" s="110"/>
      <c r="R110" s="111">
        <f>P110*4.4</f>
        <v>0</v>
      </c>
      <c r="S110" s="111"/>
      <c r="T110" s="27"/>
      <c r="U110" s="115" t="s">
        <v>511</v>
      </c>
      <c r="V110" s="115"/>
      <c r="W110" s="115"/>
      <c r="X110" s="115"/>
      <c r="Y110" s="115"/>
      <c r="Z110" s="115"/>
      <c r="AA110" s="115"/>
      <c r="AB110" s="115"/>
      <c r="AC110" s="115"/>
      <c r="AD110" s="110"/>
      <c r="AE110" s="110"/>
      <c r="AF110" s="111">
        <f>IF(AD110=1,4,0)</f>
        <v>0</v>
      </c>
      <c r="AG110" s="111"/>
      <c r="AO110" s="115" t="s">
        <v>475</v>
      </c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28"/>
      <c r="BA110" s="128"/>
      <c r="BB110" s="127">
        <f>IF(AZ110=1,2,0)</f>
        <v>0</v>
      </c>
      <c r="BC110" s="127"/>
    </row>
    <row r="111" spans="2:55" s="1" customFormat="1" ht="14.25">
      <c r="B111" s="126" t="s">
        <v>487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10"/>
      <c r="Q111" s="110"/>
      <c r="R111" s="111">
        <f>P111*3.4</f>
        <v>0</v>
      </c>
      <c r="S111" s="111"/>
      <c r="T111" s="27"/>
      <c r="U111" s="115" t="s">
        <v>512</v>
      </c>
      <c r="V111" s="115"/>
      <c r="W111" s="115"/>
      <c r="X111" s="115"/>
      <c r="Y111" s="115"/>
      <c r="Z111" s="115"/>
      <c r="AA111" s="115"/>
      <c r="AB111" s="115"/>
      <c r="AC111" s="115"/>
      <c r="AD111" s="110"/>
      <c r="AE111" s="110"/>
      <c r="AF111" s="111">
        <f>IF(AD111=1,3,0)</f>
        <v>0</v>
      </c>
      <c r="AG111" s="111"/>
      <c r="AO111" s="115" t="s">
        <v>476</v>
      </c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28"/>
      <c r="BA111" s="128"/>
      <c r="BB111" s="127">
        <f>IF(AZ111=1,3,0)</f>
        <v>0</v>
      </c>
      <c r="BC111" s="127"/>
    </row>
    <row r="112" spans="2:55" s="1" customFormat="1" ht="14.25">
      <c r="B112" s="126" t="s">
        <v>488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10"/>
      <c r="Q112" s="110"/>
      <c r="R112" s="111">
        <f>P112*2</f>
        <v>0</v>
      </c>
      <c r="S112" s="111"/>
      <c r="T112" s="27"/>
      <c r="U112" s="115" t="s">
        <v>513</v>
      </c>
      <c r="V112" s="115"/>
      <c r="W112" s="115"/>
      <c r="X112" s="115"/>
      <c r="Y112" s="115"/>
      <c r="Z112" s="115"/>
      <c r="AA112" s="115"/>
      <c r="AB112" s="115"/>
      <c r="AC112" s="115"/>
      <c r="AD112" s="110"/>
      <c r="AE112" s="110"/>
      <c r="AF112" s="111">
        <f>IF(AD112=1,2,0)</f>
        <v>0</v>
      </c>
      <c r="AG112" s="111"/>
      <c r="AO112" s="111" t="s">
        <v>477</v>
      </c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28"/>
      <c r="BA112" s="128"/>
      <c r="BB112" s="127">
        <f>IF(AZ112=1,4,0)</f>
        <v>0</v>
      </c>
      <c r="BC112" s="127"/>
    </row>
    <row r="113" spans="2:55" s="1" customFormat="1" ht="14.25">
      <c r="B113" s="124" t="s">
        <v>489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97"/>
      <c r="Q113" s="97"/>
      <c r="R113" s="98">
        <f>P113*1</f>
        <v>0</v>
      </c>
      <c r="S113" s="98"/>
      <c r="T113" s="27"/>
      <c r="U113" s="113" t="s">
        <v>514</v>
      </c>
      <c r="V113" s="113"/>
      <c r="W113" s="113"/>
      <c r="X113" s="113"/>
      <c r="Y113" s="113"/>
      <c r="Z113" s="113"/>
      <c r="AA113" s="113"/>
      <c r="AB113" s="113"/>
      <c r="AC113" s="113"/>
      <c r="AD113" s="97"/>
      <c r="AE113" s="97"/>
      <c r="AF113" s="98">
        <f>IF(AD113=1,1,0)</f>
        <v>0</v>
      </c>
      <c r="AG113" s="98"/>
      <c r="AO113" s="113" t="s">
        <v>478</v>
      </c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25">
        <v>1</v>
      </c>
      <c r="BA113" s="125"/>
      <c r="BB113" s="123">
        <f>IF(AZ113=1,5,0)</f>
        <v>5</v>
      </c>
      <c r="BC113" s="123"/>
    </row>
    <row r="114" spans="2:55" s="1" customFormat="1" ht="14.25">
      <c r="B114" s="132" t="s">
        <v>490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00">
        <v>1</v>
      </c>
      <c r="Q114" s="100"/>
      <c r="R114" s="133">
        <f>IF(P114=1,5,0)</f>
        <v>5</v>
      </c>
      <c r="S114" s="134"/>
      <c r="U114" s="119" t="s">
        <v>515</v>
      </c>
      <c r="V114" s="119"/>
      <c r="W114" s="119"/>
      <c r="X114" s="119"/>
      <c r="Y114" s="119"/>
      <c r="Z114" s="119"/>
      <c r="AA114" s="119"/>
      <c r="AB114" s="119"/>
      <c r="AC114" s="119"/>
      <c r="AD114" s="100">
        <v>1</v>
      </c>
      <c r="AE114" s="100"/>
      <c r="AF114" s="135">
        <f>AD114*6</f>
        <v>6</v>
      </c>
      <c r="AG114" s="135"/>
      <c r="AO114" s="119" t="s">
        <v>479</v>
      </c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29">
        <v>5</v>
      </c>
      <c r="BA114" s="129"/>
      <c r="BB114" s="130">
        <f>AZ114</f>
        <v>5</v>
      </c>
      <c r="BC114" s="130"/>
    </row>
    <row r="115" spans="2:60" s="1" customFormat="1" ht="14.25">
      <c r="B115" s="126" t="s">
        <v>471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10"/>
      <c r="Q115" s="110"/>
      <c r="R115" s="111">
        <f>IF(P115=1,4,0)</f>
        <v>0</v>
      </c>
      <c r="S115" s="111"/>
      <c r="U115" s="115" t="s">
        <v>516</v>
      </c>
      <c r="V115" s="115"/>
      <c r="W115" s="115"/>
      <c r="X115" s="115"/>
      <c r="Y115" s="115"/>
      <c r="Z115" s="115"/>
      <c r="AA115" s="115"/>
      <c r="AB115" s="115"/>
      <c r="AC115" s="115"/>
      <c r="AD115" s="110"/>
      <c r="AE115" s="110"/>
      <c r="AF115" s="118">
        <f>AD115*5.4</f>
        <v>0</v>
      </c>
      <c r="AG115" s="118"/>
      <c r="AO115" s="115" t="s">
        <v>480</v>
      </c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28">
        <v>1</v>
      </c>
      <c r="BA115" s="128"/>
      <c r="BB115" s="127">
        <f>SUM(BD115:BH115)</f>
        <v>5</v>
      </c>
      <c r="BC115" s="127"/>
      <c r="BD115" s="1">
        <f>IF(AZ115=1,5,0)</f>
        <v>5</v>
      </c>
      <c r="BE115" s="1">
        <f>IF(AZ115=2,4,0)</f>
        <v>0</v>
      </c>
      <c r="BF115" s="1">
        <f>IF(AZ115=3,3,0)</f>
        <v>0</v>
      </c>
      <c r="BG115" s="1">
        <f>IF(AZ115=4,2,0)</f>
        <v>0</v>
      </c>
      <c r="BH115" s="1">
        <f>IF(AZ115=5,1,0)</f>
        <v>0</v>
      </c>
    </row>
    <row r="116" spans="2:55" s="1" customFormat="1" ht="14.25">
      <c r="B116" s="126" t="s">
        <v>491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10"/>
      <c r="Q116" s="110"/>
      <c r="R116" s="111">
        <f>IF(P116=1,3,0)</f>
        <v>0</v>
      </c>
      <c r="S116" s="111"/>
      <c r="U116" s="115" t="s">
        <v>517</v>
      </c>
      <c r="V116" s="115"/>
      <c r="W116" s="115"/>
      <c r="X116" s="115"/>
      <c r="Y116" s="115"/>
      <c r="Z116" s="115"/>
      <c r="AA116" s="115"/>
      <c r="AB116" s="115"/>
      <c r="AC116" s="115"/>
      <c r="AD116" s="110"/>
      <c r="AE116" s="110"/>
      <c r="AF116" s="118">
        <f>AD116*4.2</f>
        <v>0</v>
      </c>
      <c r="AG116" s="118"/>
      <c r="AO116" s="115" t="s">
        <v>481</v>
      </c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28">
        <v>5</v>
      </c>
      <c r="BA116" s="128"/>
      <c r="BB116" s="127">
        <f>AZ116</f>
        <v>5</v>
      </c>
      <c r="BC116" s="127"/>
    </row>
    <row r="117" spans="2:60" s="1" customFormat="1" ht="14.25">
      <c r="B117" s="126" t="s">
        <v>492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10"/>
      <c r="Q117" s="110"/>
      <c r="R117" s="111">
        <f>IF(P117=1,2,0)</f>
        <v>0</v>
      </c>
      <c r="S117" s="111"/>
      <c r="U117" s="115" t="s">
        <v>518</v>
      </c>
      <c r="V117" s="115"/>
      <c r="W117" s="115"/>
      <c r="X117" s="115"/>
      <c r="Y117" s="115"/>
      <c r="Z117" s="115"/>
      <c r="AA117" s="115"/>
      <c r="AB117" s="115"/>
      <c r="AC117" s="115"/>
      <c r="AD117" s="110"/>
      <c r="AE117" s="110"/>
      <c r="AF117" s="118">
        <f>AD117*3.1</f>
        <v>0</v>
      </c>
      <c r="AG117" s="118"/>
      <c r="AO117" s="113" t="s">
        <v>482</v>
      </c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25">
        <v>1</v>
      </c>
      <c r="BA117" s="125"/>
      <c r="BB117" s="123">
        <f>SUM(BD117:BH117)</f>
        <v>5</v>
      </c>
      <c r="BC117" s="123"/>
      <c r="BD117" s="1">
        <f>IF(AZ117=1,5,0)</f>
        <v>5</v>
      </c>
      <c r="BE117" s="1">
        <f>IF(AZ117=2,4,0)</f>
        <v>0</v>
      </c>
      <c r="BF117" s="1">
        <f>IF(AZ117=3,3,0)</f>
        <v>0</v>
      </c>
      <c r="BG117" s="1">
        <f>IF(AZ117=4,2,0)</f>
        <v>0</v>
      </c>
      <c r="BH117" s="1">
        <f>IF(AZ117=5,1,0)</f>
        <v>0</v>
      </c>
    </row>
    <row r="118" spans="2:33" s="1" customFormat="1" ht="14.25">
      <c r="B118" s="124" t="s">
        <v>493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97"/>
      <c r="Q118" s="97"/>
      <c r="R118" s="98">
        <f>IF(P118=1,1,0)</f>
        <v>0</v>
      </c>
      <c r="S118" s="98"/>
      <c r="U118" s="115" t="s">
        <v>519</v>
      </c>
      <c r="V118" s="115"/>
      <c r="W118" s="115"/>
      <c r="X118" s="115"/>
      <c r="Y118" s="115"/>
      <c r="Z118" s="115"/>
      <c r="AA118" s="115"/>
      <c r="AB118" s="115"/>
      <c r="AC118" s="115"/>
      <c r="AD118" s="110"/>
      <c r="AE118" s="110"/>
      <c r="AF118" s="118">
        <f>AD118*2.2</f>
        <v>0</v>
      </c>
      <c r="AG118" s="118"/>
    </row>
    <row r="119" spans="2:33" s="1" customFormat="1" ht="14.25">
      <c r="B119" s="99" t="s">
        <v>494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0">
        <v>3</v>
      </c>
      <c r="Q119" s="100"/>
      <c r="R119" s="99">
        <f aca="true" t="shared" si="0" ref="R119:R135">P119</f>
        <v>3</v>
      </c>
      <c r="S119" s="99"/>
      <c r="U119" s="113" t="s">
        <v>473</v>
      </c>
      <c r="V119" s="113"/>
      <c r="W119" s="113"/>
      <c r="X119" s="113"/>
      <c r="Y119" s="113"/>
      <c r="Z119" s="113"/>
      <c r="AA119" s="113"/>
      <c r="AB119" s="113"/>
      <c r="AC119" s="113"/>
      <c r="AD119" s="97"/>
      <c r="AE119" s="97"/>
      <c r="AF119" s="121">
        <f>AD119*1</f>
        <v>0</v>
      </c>
      <c r="AG119" s="121"/>
    </row>
    <row r="120" spans="2:56" s="1" customFormat="1" ht="14.25">
      <c r="B120" s="111" t="s">
        <v>495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0">
        <v>3</v>
      </c>
      <c r="Q120" s="110"/>
      <c r="R120" s="111">
        <f t="shared" si="0"/>
        <v>3</v>
      </c>
      <c r="S120" s="111"/>
      <c r="U120" s="119" t="s">
        <v>520</v>
      </c>
      <c r="V120" s="119"/>
      <c r="W120" s="119"/>
      <c r="X120" s="119"/>
      <c r="Y120" s="119"/>
      <c r="Z120" s="119"/>
      <c r="AA120" s="119"/>
      <c r="AB120" s="119"/>
      <c r="AC120" s="119"/>
      <c r="AD120" s="100">
        <v>1</v>
      </c>
      <c r="AE120" s="100"/>
      <c r="AF120" s="135">
        <f>AH120+AI120</f>
        <v>6</v>
      </c>
      <c r="AG120" s="135"/>
      <c r="AH120" s="1">
        <f>IF(AND(SUM(AD115:AD119)=1,AD120=1),5,0)</f>
        <v>0</v>
      </c>
      <c r="AI120" s="1">
        <f>IF(OR(AND(SUM(AD115:AD119)=0,AD120=1),AND(AD114=1,AD120=1)),6,0)</f>
        <v>6</v>
      </c>
      <c r="AO120" s="119" t="s">
        <v>534</v>
      </c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99">
        <f>SUM(P119:P128)</f>
        <v>30</v>
      </c>
      <c r="BA120" s="99"/>
      <c r="BB120" s="120">
        <f>100*((AZ120-10)/20)</f>
        <v>100</v>
      </c>
      <c r="BC120" s="120"/>
      <c r="BD120" s="120"/>
    </row>
    <row r="121" spans="2:56" s="1" customFormat="1" ht="14.25">
      <c r="B121" s="111" t="s">
        <v>496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0">
        <v>3</v>
      </c>
      <c r="Q121" s="110"/>
      <c r="R121" s="111">
        <f t="shared" si="0"/>
        <v>3</v>
      </c>
      <c r="S121" s="111"/>
      <c r="U121" s="115" t="s">
        <v>521</v>
      </c>
      <c r="V121" s="115"/>
      <c r="W121" s="115"/>
      <c r="X121" s="115"/>
      <c r="Y121" s="115"/>
      <c r="Z121" s="115"/>
      <c r="AA121" s="115"/>
      <c r="AB121" s="115"/>
      <c r="AC121" s="115"/>
      <c r="AD121" s="110"/>
      <c r="AE121" s="110"/>
      <c r="AF121" s="118">
        <f>AH121+AI121</f>
        <v>0</v>
      </c>
      <c r="AG121" s="118"/>
      <c r="AH121" s="1">
        <f>IF(AND(SUM($AD$114:$AD$119)=1,$AD$121=1),4,0)</f>
        <v>0</v>
      </c>
      <c r="AI121" s="1">
        <f>IF(AND(SUM($AD$114:$AD$119)=0,$AD121=1),4.75,0)</f>
        <v>0</v>
      </c>
      <c r="AO121" s="115" t="s">
        <v>535</v>
      </c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1">
        <f>SUM(P129:P132)</f>
        <v>8</v>
      </c>
      <c r="BA121" s="111"/>
      <c r="BB121" s="114">
        <f>100*((AZ121-4)/4)</f>
        <v>100</v>
      </c>
      <c r="BC121" s="114"/>
      <c r="BD121" s="114"/>
    </row>
    <row r="122" spans="2:56" s="1" customFormat="1" ht="14.25">
      <c r="B122" s="111" t="s">
        <v>497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0">
        <v>3</v>
      </c>
      <c r="Q122" s="110"/>
      <c r="R122" s="111">
        <f t="shared" si="0"/>
        <v>3</v>
      </c>
      <c r="S122" s="111"/>
      <c r="U122" s="115" t="s">
        <v>522</v>
      </c>
      <c r="V122" s="115"/>
      <c r="W122" s="115"/>
      <c r="X122" s="115"/>
      <c r="Y122" s="115"/>
      <c r="Z122" s="115"/>
      <c r="AA122" s="115"/>
      <c r="AB122" s="115"/>
      <c r="AC122" s="115"/>
      <c r="AD122" s="110"/>
      <c r="AE122" s="110"/>
      <c r="AF122" s="118">
        <f>AH122+AI122</f>
        <v>0</v>
      </c>
      <c r="AG122" s="118"/>
      <c r="AH122" s="1">
        <f>IF(AND(SUM($AD$114:$AD$119)=1,AD122=1),3,0)</f>
        <v>0</v>
      </c>
      <c r="AI122" s="1">
        <f>IF(AND(SUM($AD$114:$AD$119)=0,$AD122=1),3.5,0)</f>
        <v>0</v>
      </c>
      <c r="AO122" s="115" t="s">
        <v>536</v>
      </c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8">
        <f>SUM(AF114:AF124)</f>
        <v>12</v>
      </c>
      <c r="BA122" s="118"/>
      <c r="BB122" s="114">
        <f>100*((AZ122-2)/10)</f>
        <v>100</v>
      </c>
      <c r="BC122" s="114"/>
      <c r="BD122" s="114"/>
    </row>
    <row r="123" spans="2:56" s="1" customFormat="1" ht="14.25">
      <c r="B123" s="111" t="s">
        <v>498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>
        <v>3</v>
      </c>
      <c r="Q123" s="110"/>
      <c r="R123" s="111">
        <f t="shared" si="0"/>
        <v>3</v>
      </c>
      <c r="S123" s="111"/>
      <c r="U123" s="115" t="s">
        <v>523</v>
      </c>
      <c r="V123" s="115"/>
      <c r="W123" s="115"/>
      <c r="X123" s="115"/>
      <c r="Y123" s="115"/>
      <c r="Z123" s="115"/>
      <c r="AA123" s="115"/>
      <c r="AB123" s="115"/>
      <c r="AC123" s="115"/>
      <c r="AD123" s="110"/>
      <c r="AE123" s="110"/>
      <c r="AF123" s="118">
        <f>AH123+AI123</f>
        <v>0</v>
      </c>
      <c r="AG123" s="118"/>
      <c r="AH123" s="1">
        <f>IF(AND(SUM($AD$114:$AD$119)=1,AD123=1),2,0)</f>
        <v>0</v>
      </c>
      <c r="AI123" s="1">
        <f>IF(AND(SUM($AD$114:$AD$119)=0,$AD123=1),2.25,0)</f>
        <v>0</v>
      </c>
      <c r="AO123" s="115" t="s">
        <v>537</v>
      </c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1">
        <f>R109+R110+R111+R112+R113+BB114+BB115+BB116+BB117</f>
        <v>25</v>
      </c>
      <c r="BA123" s="111"/>
      <c r="BB123" s="114">
        <f>100*((AZ123-5)/20)</f>
        <v>100</v>
      </c>
      <c r="BC123" s="114"/>
      <c r="BD123" s="114"/>
    </row>
    <row r="124" spans="2:56" s="1" customFormat="1" ht="14.25">
      <c r="B124" s="111" t="s">
        <v>499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0">
        <v>3</v>
      </c>
      <c r="Q124" s="110"/>
      <c r="R124" s="111">
        <f t="shared" si="0"/>
        <v>3</v>
      </c>
      <c r="S124" s="111"/>
      <c r="U124" s="113" t="s">
        <v>524</v>
      </c>
      <c r="V124" s="113"/>
      <c r="W124" s="113"/>
      <c r="X124" s="113"/>
      <c r="Y124" s="113"/>
      <c r="Z124" s="113"/>
      <c r="AA124" s="113"/>
      <c r="AB124" s="113"/>
      <c r="AC124" s="113"/>
      <c r="AD124" s="97"/>
      <c r="AE124" s="97"/>
      <c r="AF124" s="121">
        <f>AH124+AI124</f>
        <v>0</v>
      </c>
      <c r="AG124" s="121"/>
      <c r="AH124" s="1">
        <f>IF(AND(SUM($AD$114:$AD$119)=1,AD124=1),1,0)</f>
        <v>0</v>
      </c>
      <c r="AI124" s="1">
        <f>IF(AND(SUM($AD$114:$AD$119)=0,$AD124=1),1,0)</f>
        <v>0</v>
      </c>
      <c r="AO124" s="115" t="s">
        <v>538</v>
      </c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1">
        <f>AF125+AF129+AF131+AF133</f>
        <v>24</v>
      </c>
      <c r="BA124" s="111"/>
      <c r="BB124" s="114">
        <f>100*((AZ124-4)/20)</f>
        <v>100</v>
      </c>
      <c r="BC124" s="114"/>
      <c r="BD124" s="114"/>
    </row>
    <row r="125" spans="2:56" s="1" customFormat="1" ht="14.25">
      <c r="B125" s="111" t="s">
        <v>500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0">
        <v>3</v>
      </c>
      <c r="Q125" s="110"/>
      <c r="R125" s="111">
        <f t="shared" si="0"/>
        <v>3</v>
      </c>
      <c r="S125" s="111"/>
      <c r="U125" s="99" t="s">
        <v>525</v>
      </c>
      <c r="V125" s="99"/>
      <c r="W125" s="99"/>
      <c r="X125" s="99"/>
      <c r="Y125" s="99"/>
      <c r="Z125" s="99"/>
      <c r="AA125" s="99"/>
      <c r="AB125" s="99"/>
      <c r="AC125" s="99"/>
      <c r="AD125" s="100">
        <v>1</v>
      </c>
      <c r="AE125" s="100"/>
      <c r="AF125" s="111">
        <f>SUM(AH125:AM125)</f>
        <v>6</v>
      </c>
      <c r="AG125" s="111"/>
      <c r="AH125" s="1">
        <f>IF($AD125=1,6,0)</f>
        <v>6</v>
      </c>
      <c r="AI125" s="1">
        <f>IF($AD125=2,5,0)</f>
        <v>0</v>
      </c>
      <c r="AJ125" s="1">
        <f>IF($AD125=3,4,0)</f>
        <v>0</v>
      </c>
      <c r="AK125" s="1">
        <f>IF($AD125=4,3,0)</f>
        <v>0</v>
      </c>
      <c r="AL125" s="1">
        <f>IF($AD125=5,2,0)</f>
        <v>0</v>
      </c>
      <c r="AM125" s="1">
        <f>IF($AD125=6,1,0)</f>
        <v>0</v>
      </c>
      <c r="AO125" s="115" t="s">
        <v>539</v>
      </c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1">
        <f>AF109+AF110+AF111+AF112+AF113+BB109+BB110+BB111+BB112+BB113</f>
        <v>10</v>
      </c>
      <c r="BA125" s="111"/>
      <c r="BB125" s="114">
        <f>100*((AZ125-2)/8)</f>
        <v>100</v>
      </c>
      <c r="BC125" s="114"/>
      <c r="BD125" s="114"/>
    </row>
    <row r="126" spans="2:56" s="1" customFormat="1" ht="14.25">
      <c r="B126" s="111" t="s">
        <v>501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0">
        <v>3</v>
      </c>
      <c r="Q126" s="110"/>
      <c r="R126" s="111">
        <f t="shared" si="0"/>
        <v>3</v>
      </c>
      <c r="S126" s="111"/>
      <c r="U126" s="111" t="s">
        <v>527</v>
      </c>
      <c r="V126" s="111"/>
      <c r="W126" s="111"/>
      <c r="X126" s="111"/>
      <c r="Y126" s="111"/>
      <c r="Z126" s="111"/>
      <c r="AA126" s="111"/>
      <c r="AB126" s="111"/>
      <c r="AC126" s="111"/>
      <c r="AD126" s="110">
        <v>6</v>
      </c>
      <c r="AE126" s="110"/>
      <c r="AF126" s="111">
        <f>AD126</f>
        <v>6</v>
      </c>
      <c r="AG126" s="111"/>
      <c r="AO126" s="115" t="s">
        <v>540</v>
      </c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1">
        <f>P133+P134+P135</f>
        <v>6</v>
      </c>
      <c r="BA126" s="111"/>
      <c r="BB126" s="114">
        <f>100*((AZ126-3)/3)</f>
        <v>100</v>
      </c>
      <c r="BC126" s="114"/>
      <c r="BD126" s="114"/>
    </row>
    <row r="127" spans="2:56" s="1" customFormat="1" ht="14.25">
      <c r="B127" s="111" t="s">
        <v>502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0">
        <v>3</v>
      </c>
      <c r="Q127" s="110"/>
      <c r="R127" s="111">
        <f t="shared" si="0"/>
        <v>3</v>
      </c>
      <c r="S127" s="111"/>
      <c r="U127" s="111" t="s">
        <v>528</v>
      </c>
      <c r="V127" s="111"/>
      <c r="W127" s="111"/>
      <c r="X127" s="111"/>
      <c r="Y127" s="111"/>
      <c r="Z127" s="111"/>
      <c r="AA127" s="111"/>
      <c r="AB127" s="111"/>
      <c r="AC127" s="111"/>
      <c r="AD127" s="110">
        <v>6</v>
      </c>
      <c r="AE127" s="110"/>
      <c r="AF127" s="111">
        <f>AD127</f>
        <v>6</v>
      </c>
      <c r="AG127" s="111"/>
      <c r="AO127" s="115" t="s">
        <v>541</v>
      </c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1">
        <f>AF126+AF127+AF128+AF130+AF132</f>
        <v>30</v>
      </c>
      <c r="BA127" s="111"/>
      <c r="BB127" s="114">
        <f>100*((AZ127-5)/25)</f>
        <v>100</v>
      </c>
      <c r="BC127" s="114"/>
      <c r="BD127" s="114"/>
    </row>
    <row r="128" spans="2:56" s="1" customFormat="1" ht="14.25">
      <c r="B128" s="98" t="s">
        <v>503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7">
        <v>3</v>
      </c>
      <c r="Q128" s="97"/>
      <c r="R128" s="98">
        <f t="shared" si="0"/>
        <v>3</v>
      </c>
      <c r="S128" s="98"/>
      <c r="U128" s="111" t="s">
        <v>526</v>
      </c>
      <c r="V128" s="111"/>
      <c r="W128" s="111"/>
      <c r="X128" s="111"/>
      <c r="Y128" s="111"/>
      <c r="Z128" s="111"/>
      <c r="AA128" s="111"/>
      <c r="AB128" s="111"/>
      <c r="AC128" s="111"/>
      <c r="AD128" s="110">
        <v>1</v>
      </c>
      <c r="AE128" s="110"/>
      <c r="AF128" s="111">
        <f>SUM(AH128:AM128)</f>
        <v>6</v>
      </c>
      <c r="AG128" s="111"/>
      <c r="AH128" s="1">
        <f>IF($AD128=1,6,0)</f>
        <v>6</v>
      </c>
      <c r="AI128" s="1">
        <f>IF($AD128=2,5,0)</f>
        <v>0</v>
      </c>
      <c r="AJ128" s="1">
        <f>IF($AD128=3,4,0)</f>
        <v>0</v>
      </c>
      <c r="AK128" s="1">
        <f>IF($AD128=4,3,0)</f>
        <v>0</v>
      </c>
      <c r="AL128" s="1">
        <f>IF($AD128=5,2,0)</f>
        <v>0</v>
      </c>
      <c r="AM128" s="1">
        <f>IF($AD128=6,1,0)</f>
        <v>0</v>
      </c>
      <c r="AO128" s="113" t="s">
        <v>542</v>
      </c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98">
        <f>SUM(R114:R118)</f>
        <v>5</v>
      </c>
      <c r="BA128" s="98"/>
      <c r="BB128" s="112">
        <f>100*((AZ128-1)/4)</f>
        <v>100</v>
      </c>
      <c r="BC128" s="112"/>
      <c r="BD128" s="112"/>
    </row>
    <row r="129" spans="2:39" ht="14.25">
      <c r="B129" s="99" t="s">
        <v>504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00">
        <v>2</v>
      </c>
      <c r="Q129" s="100"/>
      <c r="R129" s="99">
        <f t="shared" si="0"/>
        <v>2</v>
      </c>
      <c r="S129" s="99"/>
      <c r="U129" s="111" t="s">
        <v>529</v>
      </c>
      <c r="V129" s="111"/>
      <c r="W129" s="111"/>
      <c r="X129" s="111"/>
      <c r="Y129" s="111"/>
      <c r="Z129" s="111"/>
      <c r="AA129" s="111"/>
      <c r="AB129" s="111"/>
      <c r="AC129" s="111"/>
      <c r="AD129" s="110">
        <v>1</v>
      </c>
      <c r="AE129" s="110"/>
      <c r="AF129" s="111">
        <f>SUM(AH129:AM129)</f>
        <v>6</v>
      </c>
      <c r="AG129" s="111"/>
      <c r="AH129" s="1">
        <f>IF($AD129=1,6,0)</f>
        <v>6</v>
      </c>
      <c r="AI129" s="1">
        <f>IF($AD129=2,5,0)</f>
        <v>0</v>
      </c>
      <c r="AJ129" s="1">
        <f>IF($AD129=3,4,0)</f>
        <v>0</v>
      </c>
      <c r="AK129" s="1">
        <f>IF($AD129=4,3,0)</f>
        <v>0</v>
      </c>
      <c r="AL129" s="1">
        <f>IF($AD129=5,2,0)</f>
        <v>0</v>
      </c>
      <c r="AM129" s="1">
        <f>IF($AD129=6,1,0)</f>
        <v>0</v>
      </c>
    </row>
    <row r="130" spans="2:33" ht="14.25">
      <c r="B130" s="111" t="s">
        <v>508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0">
        <v>2</v>
      </c>
      <c r="Q130" s="110"/>
      <c r="R130" s="111">
        <f t="shared" si="0"/>
        <v>2</v>
      </c>
      <c r="S130" s="111"/>
      <c r="U130" s="111" t="s">
        <v>530</v>
      </c>
      <c r="V130" s="111"/>
      <c r="W130" s="111"/>
      <c r="X130" s="111"/>
      <c r="Y130" s="111"/>
      <c r="Z130" s="111"/>
      <c r="AA130" s="111"/>
      <c r="AB130" s="111"/>
      <c r="AC130" s="111"/>
      <c r="AD130" s="110">
        <v>6</v>
      </c>
      <c r="AE130" s="110"/>
      <c r="AF130" s="111">
        <f>AD130</f>
        <v>6</v>
      </c>
      <c r="AG130" s="111"/>
    </row>
    <row r="131" spans="2:33" ht="14.25" customHeight="1">
      <c r="B131" s="111" t="s">
        <v>509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0">
        <v>2</v>
      </c>
      <c r="Q131" s="110"/>
      <c r="R131" s="111">
        <f t="shared" si="0"/>
        <v>2</v>
      </c>
      <c r="S131" s="111"/>
      <c r="U131" s="111" t="s">
        <v>531</v>
      </c>
      <c r="V131" s="111"/>
      <c r="W131" s="111"/>
      <c r="X131" s="111"/>
      <c r="Y131" s="111"/>
      <c r="Z131" s="111"/>
      <c r="AA131" s="111"/>
      <c r="AB131" s="111"/>
      <c r="AC131" s="111"/>
      <c r="AD131" s="110">
        <v>6</v>
      </c>
      <c r="AE131" s="110"/>
      <c r="AF131" s="111">
        <f>AD131</f>
        <v>6</v>
      </c>
      <c r="AG131" s="111"/>
    </row>
    <row r="132" spans="2:36" ht="14.25">
      <c r="B132" s="98" t="s">
        <v>510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7">
        <v>2</v>
      </c>
      <c r="Q132" s="97"/>
      <c r="R132" s="98">
        <f t="shared" si="0"/>
        <v>2</v>
      </c>
      <c r="S132" s="98"/>
      <c r="U132" s="111" t="s">
        <v>532</v>
      </c>
      <c r="V132" s="111"/>
      <c r="W132" s="111"/>
      <c r="X132" s="111"/>
      <c r="Y132" s="111"/>
      <c r="Z132" s="111"/>
      <c r="AA132" s="111"/>
      <c r="AB132" s="111"/>
      <c r="AC132" s="111"/>
      <c r="AD132" s="110">
        <v>1</v>
      </c>
      <c r="AE132" s="110"/>
      <c r="AF132" s="111">
        <f>SUM(AH132:AM132)</f>
        <v>6</v>
      </c>
      <c r="AG132" s="111"/>
      <c r="AH132" s="1">
        <f>IF($AD132=1,6,0)</f>
        <v>6</v>
      </c>
      <c r="AI132" s="1">
        <f>IF($AD132=2,5,0)</f>
        <v>0</v>
      </c>
      <c r="AJ132" s="1">
        <f>IF($AD132=3,4,0)</f>
        <v>0</v>
      </c>
    </row>
    <row r="133" spans="2:33" ht="14.25">
      <c r="B133" s="99" t="s">
        <v>505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0">
        <v>2</v>
      </c>
      <c r="Q133" s="100"/>
      <c r="R133" s="99">
        <f t="shared" si="0"/>
        <v>2</v>
      </c>
      <c r="S133" s="99"/>
      <c r="U133" s="98" t="s">
        <v>533</v>
      </c>
      <c r="V133" s="98"/>
      <c r="W133" s="98"/>
      <c r="X133" s="98"/>
      <c r="Y133" s="98"/>
      <c r="Z133" s="98"/>
      <c r="AA133" s="98"/>
      <c r="AB133" s="98"/>
      <c r="AC133" s="98"/>
      <c r="AD133" s="97">
        <v>6</v>
      </c>
      <c r="AE133" s="97"/>
      <c r="AF133" s="98">
        <f>AD133</f>
        <v>6</v>
      </c>
      <c r="AG133" s="98"/>
    </row>
    <row r="134" spans="2:19" ht="14.25">
      <c r="B134" s="111" t="s">
        <v>506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0">
        <v>2</v>
      </c>
      <c r="Q134" s="110"/>
      <c r="R134" s="111">
        <f t="shared" si="0"/>
        <v>2</v>
      </c>
      <c r="S134" s="111"/>
    </row>
    <row r="135" spans="2:19" ht="14.25">
      <c r="B135" s="98" t="s">
        <v>507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7">
        <v>2</v>
      </c>
      <c r="Q135" s="97"/>
      <c r="R135" s="98">
        <f t="shared" si="0"/>
        <v>2</v>
      </c>
      <c r="S135" s="98"/>
    </row>
    <row r="136" ht="14.25" customHeight="1"/>
    <row r="137" spans="2:25" ht="14.25" customHeight="1">
      <c r="B137" s="107" t="s">
        <v>544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9"/>
      <c r="X137" s="28"/>
      <c r="Y137" s="28"/>
    </row>
    <row r="138" spans="2:52" ht="14.25" customHeight="1">
      <c r="B138" s="101" t="s">
        <v>549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3"/>
      <c r="X138" s="28"/>
      <c r="Y138" s="28"/>
      <c r="Z138" s="96" t="s">
        <v>548</v>
      </c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42"/>
      <c r="AZ138" s="42"/>
    </row>
    <row r="139" spans="2:25" ht="14.25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3"/>
      <c r="X139" s="28"/>
      <c r="Y139" s="28"/>
    </row>
    <row r="140" spans="2:25" ht="14.25">
      <c r="B140" s="93" t="s">
        <v>543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5"/>
      <c r="X140" s="28"/>
      <c r="Y140" s="28"/>
    </row>
    <row r="141" spans="2:43" ht="14.25">
      <c r="B141" s="101" t="s">
        <v>545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5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2:43" ht="14.2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5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2:43" ht="14.25">
      <c r="B143" s="101" t="s">
        <v>547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3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2:43" ht="14.2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3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2:43" ht="14.25">
      <c r="B145" s="101" t="s">
        <v>546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3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2:43" ht="14.2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6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</sheetData>
  <sheetProtection/>
  <mergeCells count="723">
    <mergeCell ref="J97:U97"/>
    <mergeCell ref="V97:Z97"/>
    <mergeCell ref="J95:U95"/>
    <mergeCell ref="V95:Z95"/>
    <mergeCell ref="J96:U96"/>
    <mergeCell ref="V96:Z96"/>
    <mergeCell ref="J94:U94"/>
    <mergeCell ref="V94:Z94"/>
    <mergeCell ref="J93:U93"/>
    <mergeCell ref="V93:Z93"/>
    <mergeCell ref="J92:U92"/>
    <mergeCell ref="V92:Z92"/>
    <mergeCell ref="J91:U91"/>
    <mergeCell ref="V91:Z91"/>
    <mergeCell ref="J90:U90"/>
    <mergeCell ref="V90:Z90"/>
    <mergeCell ref="J88:Z88"/>
    <mergeCell ref="J89:U89"/>
    <mergeCell ref="V89:Z89"/>
    <mergeCell ref="AF88:AQ88"/>
    <mergeCell ref="AR88:AT88"/>
    <mergeCell ref="AU88:AW88"/>
    <mergeCell ref="B140:W140"/>
    <mergeCell ref="Z138:AX138"/>
    <mergeCell ref="AD133:AE133"/>
    <mergeCell ref="AF133:AG133"/>
    <mergeCell ref="B132:O132"/>
    <mergeCell ref="P132:Q132"/>
    <mergeCell ref="B133:O133"/>
    <mergeCell ref="B141:W142"/>
    <mergeCell ref="B143:W144"/>
    <mergeCell ref="B145:W146"/>
    <mergeCell ref="B137:W137"/>
    <mergeCell ref="B138:W139"/>
    <mergeCell ref="AY138:AZ138"/>
    <mergeCell ref="B134:O134"/>
    <mergeCell ref="P134:Q134"/>
    <mergeCell ref="R134:S134"/>
    <mergeCell ref="B135:O135"/>
    <mergeCell ref="P135:Q135"/>
    <mergeCell ref="R135:S135"/>
    <mergeCell ref="P133:Q133"/>
    <mergeCell ref="R133:S133"/>
    <mergeCell ref="U133:AC133"/>
    <mergeCell ref="R132:S132"/>
    <mergeCell ref="U132:AC132"/>
    <mergeCell ref="AD130:AE130"/>
    <mergeCell ref="P130:Q130"/>
    <mergeCell ref="R130:S130"/>
    <mergeCell ref="U130:AC130"/>
    <mergeCell ref="AF130:AG130"/>
    <mergeCell ref="AD131:AE131"/>
    <mergeCell ref="AF131:AG131"/>
    <mergeCell ref="AD132:AE132"/>
    <mergeCell ref="AF132:AG132"/>
    <mergeCell ref="B131:O131"/>
    <mergeCell ref="P131:Q131"/>
    <mergeCell ref="R131:S131"/>
    <mergeCell ref="U131:AC131"/>
    <mergeCell ref="B130:O130"/>
    <mergeCell ref="BB128:BD128"/>
    <mergeCell ref="B129:O129"/>
    <mergeCell ref="P129:Q129"/>
    <mergeCell ref="R129:S129"/>
    <mergeCell ref="U129:AC129"/>
    <mergeCell ref="AD129:AE129"/>
    <mergeCell ref="AF129:AG129"/>
    <mergeCell ref="AD128:AE128"/>
    <mergeCell ref="AF128:AG128"/>
    <mergeCell ref="AO128:AY128"/>
    <mergeCell ref="AZ128:BA128"/>
    <mergeCell ref="B128:O128"/>
    <mergeCell ref="P128:Q128"/>
    <mergeCell ref="R128:S128"/>
    <mergeCell ref="U128:AC128"/>
    <mergeCell ref="BB126:BD126"/>
    <mergeCell ref="B127:O127"/>
    <mergeCell ref="P127:Q127"/>
    <mergeCell ref="R127:S127"/>
    <mergeCell ref="U127:AC127"/>
    <mergeCell ref="AD127:AE127"/>
    <mergeCell ref="AF127:AG127"/>
    <mergeCell ref="AO127:AY127"/>
    <mergeCell ref="AZ127:BA127"/>
    <mergeCell ref="BB127:BD127"/>
    <mergeCell ref="AD126:AE126"/>
    <mergeCell ref="AF126:AG126"/>
    <mergeCell ref="AO126:AY126"/>
    <mergeCell ref="AZ126:BA126"/>
    <mergeCell ref="B126:O126"/>
    <mergeCell ref="P126:Q126"/>
    <mergeCell ref="R126:S126"/>
    <mergeCell ref="U126:AC126"/>
    <mergeCell ref="BB124:BD124"/>
    <mergeCell ref="B125:O125"/>
    <mergeCell ref="P125:Q125"/>
    <mergeCell ref="R125:S125"/>
    <mergeCell ref="U125:AC125"/>
    <mergeCell ref="AD125:AE125"/>
    <mergeCell ref="AF125:AG125"/>
    <mergeCell ref="AO125:AY125"/>
    <mergeCell ref="AZ125:BA125"/>
    <mergeCell ref="BB125:BD125"/>
    <mergeCell ref="AD124:AE124"/>
    <mergeCell ref="AF124:AG124"/>
    <mergeCell ref="AO124:AY124"/>
    <mergeCell ref="AZ124:BA124"/>
    <mergeCell ref="B124:O124"/>
    <mergeCell ref="P124:Q124"/>
    <mergeCell ref="R124:S124"/>
    <mergeCell ref="U124:AC124"/>
    <mergeCell ref="BB122:BD122"/>
    <mergeCell ref="B123:O123"/>
    <mergeCell ref="P123:Q123"/>
    <mergeCell ref="R123:S123"/>
    <mergeCell ref="U123:AC123"/>
    <mergeCell ref="AD123:AE123"/>
    <mergeCell ref="AF123:AG123"/>
    <mergeCell ref="AO123:AY123"/>
    <mergeCell ref="AZ123:BA123"/>
    <mergeCell ref="BB123:BD123"/>
    <mergeCell ref="AZ121:BA121"/>
    <mergeCell ref="BB121:BD121"/>
    <mergeCell ref="AO122:AY122"/>
    <mergeCell ref="AZ122:BA122"/>
    <mergeCell ref="B122:O122"/>
    <mergeCell ref="P122:Q122"/>
    <mergeCell ref="R122:S122"/>
    <mergeCell ref="U122:AC122"/>
    <mergeCell ref="AD122:AE122"/>
    <mergeCell ref="AF122:AG122"/>
    <mergeCell ref="AO120:AY120"/>
    <mergeCell ref="AZ120:BA120"/>
    <mergeCell ref="BB120:BD120"/>
    <mergeCell ref="B121:O121"/>
    <mergeCell ref="P121:Q121"/>
    <mergeCell ref="R121:S121"/>
    <mergeCell ref="U121:AC121"/>
    <mergeCell ref="AD121:AE121"/>
    <mergeCell ref="AF121:AG121"/>
    <mergeCell ref="AO121:AY121"/>
    <mergeCell ref="AD119:AE119"/>
    <mergeCell ref="AF119:AG119"/>
    <mergeCell ref="B120:O120"/>
    <mergeCell ref="P120:Q120"/>
    <mergeCell ref="R120:S120"/>
    <mergeCell ref="U120:AC120"/>
    <mergeCell ref="AD120:AE120"/>
    <mergeCell ref="AF120:AG120"/>
    <mergeCell ref="B119:O119"/>
    <mergeCell ref="P119:Q119"/>
    <mergeCell ref="R119:S119"/>
    <mergeCell ref="U119:AC119"/>
    <mergeCell ref="BB117:BC117"/>
    <mergeCell ref="B118:O118"/>
    <mergeCell ref="P118:Q118"/>
    <mergeCell ref="R118:S118"/>
    <mergeCell ref="U118:AC118"/>
    <mergeCell ref="AD118:AE118"/>
    <mergeCell ref="AF118:AG118"/>
    <mergeCell ref="AD117:AE117"/>
    <mergeCell ref="AF117:AG117"/>
    <mergeCell ref="AO117:AY117"/>
    <mergeCell ref="AZ117:BA117"/>
    <mergeCell ref="B117:O117"/>
    <mergeCell ref="P117:Q117"/>
    <mergeCell ref="R117:S117"/>
    <mergeCell ref="U117:AC117"/>
    <mergeCell ref="BB115:BC115"/>
    <mergeCell ref="B116:O116"/>
    <mergeCell ref="P116:Q116"/>
    <mergeCell ref="R116:S116"/>
    <mergeCell ref="U116:AC116"/>
    <mergeCell ref="AD116:AE116"/>
    <mergeCell ref="AF116:AG116"/>
    <mergeCell ref="AO116:AY116"/>
    <mergeCell ref="AZ116:BA116"/>
    <mergeCell ref="BB116:BC116"/>
    <mergeCell ref="AD115:AE115"/>
    <mergeCell ref="AF115:AG115"/>
    <mergeCell ref="AO115:AY115"/>
    <mergeCell ref="AZ115:BA115"/>
    <mergeCell ref="B115:O115"/>
    <mergeCell ref="P115:Q115"/>
    <mergeCell ref="R115:S115"/>
    <mergeCell ref="U115:AC115"/>
    <mergeCell ref="BB113:BC113"/>
    <mergeCell ref="B114:O114"/>
    <mergeCell ref="P114:Q114"/>
    <mergeCell ref="R114:S114"/>
    <mergeCell ref="U114:AC114"/>
    <mergeCell ref="AD114:AE114"/>
    <mergeCell ref="AF114:AG114"/>
    <mergeCell ref="AO114:AY114"/>
    <mergeCell ref="AZ114:BA114"/>
    <mergeCell ref="BB114:BC114"/>
    <mergeCell ref="AD113:AE113"/>
    <mergeCell ref="AF113:AG113"/>
    <mergeCell ref="AO113:AY113"/>
    <mergeCell ref="AZ113:BA113"/>
    <mergeCell ref="B113:O113"/>
    <mergeCell ref="P113:Q113"/>
    <mergeCell ref="R113:S113"/>
    <mergeCell ref="U113:AC113"/>
    <mergeCell ref="BB111:BC111"/>
    <mergeCell ref="B112:O112"/>
    <mergeCell ref="P112:Q112"/>
    <mergeCell ref="R112:S112"/>
    <mergeCell ref="U112:AC112"/>
    <mergeCell ref="AD112:AE112"/>
    <mergeCell ref="AF112:AG112"/>
    <mergeCell ref="AO112:AY112"/>
    <mergeCell ref="AZ112:BA112"/>
    <mergeCell ref="BB112:BC112"/>
    <mergeCell ref="AD111:AE111"/>
    <mergeCell ref="AF111:AG111"/>
    <mergeCell ref="AO111:AY111"/>
    <mergeCell ref="AZ111:BA111"/>
    <mergeCell ref="B111:O111"/>
    <mergeCell ref="P111:Q111"/>
    <mergeCell ref="R111:S111"/>
    <mergeCell ref="U111:AC111"/>
    <mergeCell ref="BB109:BC109"/>
    <mergeCell ref="B110:O110"/>
    <mergeCell ref="P110:Q110"/>
    <mergeCell ref="R110:S110"/>
    <mergeCell ref="U110:AC110"/>
    <mergeCell ref="AD110:AE110"/>
    <mergeCell ref="AF110:AG110"/>
    <mergeCell ref="AO110:AY110"/>
    <mergeCell ref="AZ110:BA110"/>
    <mergeCell ref="BB110:BC110"/>
    <mergeCell ref="AD109:AE109"/>
    <mergeCell ref="AF109:AG109"/>
    <mergeCell ref="AO109:AY109"/>
    <mergeCell ref="AZ109:BA109"/>
    <mergeCell ref="B109:O109"/>
    <mergeCell ref="P109:Q109"/>
    <mergeCell ref="R109:S109"/>
    <mergeCell ref="U109:AC109"/>
    <mergeCell ref="A105:BF106"/>
    <mergeCell ref="B108:O108"/>
    <mergeCell ref="P108:Q108"/>
    <mergeCell ref="R108:S108"/>
    <mergeCell ref="U108:AC108"/>
    <mergeCell ref="AD108:AE108"/>
    <mergeCell ref="AF108:AG108"/>
    <mergeCell ref="AO108:AY108"/>
    <mergeCell ref="AZ108:BA108"/>
    <mergeCell ref="BB108:BC108"/>
    <mergeCell ref="A1:AT2"/>
    <mergeCell ref="AU1:BF1"/>
    <mergeCell ref="AU2:BF2"/>
    <mergeCell ref="BC74:BE74"/>
    <mergeCell ref="AJ23:AN23"/>
    <mergeCell ref="AO23:AP23"/>
    <mergeCell ref="AU23:BC23"/>
    <mergeCell ref="BD23:BE23"/>
    <mergeCell ref="K23:U23"/>
    <mergeCell ref="V23:W23"/>
    <mergeCell ref="B75:K75"/>
    <mergeCell ref="L75:N75"/>
    <mergeCell ref="W75:AF75"/>
    <mergeCell ref="AG75:AI75"/>
    <mergeCell ref="AS75:BB75"/>
    <mergeCell ref="BC75:BE75"/>
    <mergeCell ref="W73:AF73"/>
    <mergeCell ref="AG73:AI73"/>
    <mergeCell ref="AS73:BB73"/>
    <mergeCell ref="W74:AF74"/>
    <mergeCell ref="AG74:AI74"/>
    <mergeCell ref="AS74:BB74"/>
    <mergeCell ref="Y23:AF23"/>
    <mergeCell ref="AG23:AH23"/>
    <mergeCell ref="B74:K74"/>
    <mergeCell ref="L74:N74"/>
    <mergeCell ref="G65:P65"/>
    <mergeCell ref="Q65:T65"/>
    <mergeCell ref="W65:AF65"/>
    <mergeCell ref="AG65:AJ65"/>
    <mergeCell ref="D62:BC62"/>
    <mergeCell ref="G64:P64"/>
    <mergeCell ref="AP68:BA68"/>
    <mergeCell ref="BB68:BE68"/>
    <mergeCell ref="B73:K73"/>
    <mergeCell ref="L73:N73"/>
    <mergeCell ref="BC73:BE73"/>
    <mergeCell ref="B68:K68"/>
    <mergeCell ref="L68:O68"/>
    <mergeCell ref="R68:AA68"/>
    <mergeCell ref="AB68:AE68"/>
    <mergeCell ref="R70:AA70"/>
    <mergeCell ref="AM65:AY65"/>
    <mergeCell ref="AZ65:BC65"/>
    <mergeCell ref="B67:K67"/>
    <mergeCell ref="L67:O67"/>
    <mergeCell ref="R67:AA67"/>
    <mergeCell ref="AB67:AE67"/>
    <mergeCell ref="AG67:AK67"/>
    <mergeCell ref="AL67:AN67"/>
    <mergeCell ref="AP67:BA67"/>
    <mergeCell ref="BB67:BE67"/>
    <mergeCell ref="AZ64:BC64"/>
    <mergeCell ref="N60:Z60"/>
    <mergeCell ref="AA60:AB60"/>
    <mergeCell ref="AE60:AQ60"/>
    <mergeCell ref="AR60:AS60"/>
    <mergeCell ref="Q64:T64"/>
    <mergeCell ref="W64:AF64"/>
    <mergeCell ref="AG64:AJ64"/>
    <mergeCell ref="AM64:AY64"/>
    <mergeCell ref="AU57:AY57"/>
    <mergeCell ref="AZ57:BD57"/>
    <mergeCell ref="AE58:AL58"/>
    <mergeCell ref="AM58:AN58"/>
    <mergeCell ref="AO58:AQ58"/>
    <mergeCell ref="AR58:AS58"/>
    <mergeCell ref="AT58:AV58"/>
    <mergeCell ref="AW58:AX58"/>
    <mergeCell ref="AY58:BB58"/>
    <mergeCell ref="BC58:BD58"/>
    <mergeCell ref="AU56:AY56"/>
    <mergeCell ref="AZ56:BD56"/>
    <mergeCell ref="C57:J57"/>
    <mergeCell ref="K57:L57"/>
    <mergeCell ref="M57:R57"/>
    <mergeCell ref="S57:W57"/>
    <mergeCell ref="X57:AB57"/>
    <mergeCell ref="AE57:AL57"/>
    <mergeCell ref="AM57:AN57"/>
    <mergeCell ref="AO57:AT57"/>
    <mergeCell ref="X56:AB56"/>
    <mergeCell ref="AE56:AL56"/>
    <mergeCell ref="AM56:AN56"/>
    <mergeCell ref="AO56:AT56"/>
    <mergeCell ref="C56:J56"/>
    <mergeCell ref="K56:L56"/>
    <mergeCell ref="M56:R56"/>
    <mergeCell ref="S56:W56"/>
    <mergeCell ref="AU54:AY55"/>
    <mergeCell ref="AZ54:BD55"/>
    <mergeCell ref="C55:J55"/>
    <mergeCell ref="K55:L55"/>
    <mergeCell ref="AE55:AL55"/>
    <mergeCell ref="AM55:AN55"/>
    <mergeCell ref="X54:AB55"/>
    <mergeCell ref="AE54:AL54"/>
    <mergeCell ref="AM54:AN54"/>
    <mergeCell ref="AO54:AT55"/>
    <mergeCell ref="C54:J54"/>
    <mergeCell ref="K54:L54"/>
    <mergeCell ref="M54:R55"/>
    <mergeCell ref="S54:W55"/>
    <mergeCell ref="A50:BF51"/>
    <mergeCell ref="A52:Q52"/>
    <mergeCell ref="R52:S52"/>
    <mergeCell ref="T52:W52"/>
    <mergeCell ref="X52:AG52"/>
    <mergeCell ref="AH52:AQ52"/>
    <mergeCell ref="AR52:AS52"/>
    <mergeCell ref="AT52:AW52"/>
    <mergeCell ref="AX52:BF52"/>
    <mergeCell ref="AP49:AT49"/>
    <mergeCell ref="AU49:AW49"/>
    <mergeCell ref="AX49:BA49"/>
    <mergeCell ref="BB49:BE49"/>
    <mergeCell ref="O49:S49"/>
    <mergeCell ref="T49:AG49"/>
    <mergeCell ref="AH49:AJ49"/>
    <mergeCell ref="AK49:AO49"/>
    <mergeCell ref="B49:G49"/>
    <mergeCell ref="H49:I49"/>
    <mergeCell ref="J49:K49"/>
    <mergeCell ref="L49:N49"/>
    <mergeCell ref="AP48:AT48"/>
    <mergeCell ref="AU48:AW48"/>
    <mergeCell ref="AX48:BA48"/>
    <mergeCell ref="BB48:BE48"/>
    <mergeCell ref="O48:S48"/>
    <mergeCell ref="T48:AG48"/>
    <mergeCell ref="AH48:AJ48"/>
    <mergeCell ref="AK48:AO48"/>
    <mergeCell ref="B48:G48"/>
    <mergeCell ref="H48:I48"/>
    <mergeCell ref="J48:K48"/>
    <mergeCell ref="L48:N48"/>
    <mergeCell ref="AP47:AT47"/>
    <mergeCell ref="AU47:AW47"/>
    <mergeCell ref="B47:G47"/>
    <mergeCell ref="H47:I47"/>
    <mergeCell ref="J47:K47"/>
    <mergeCell ref="L47:N47"/>
    <mergeCell ref="AX47:BA47"/>
    <mergeCell ref="BB47:BE47"/>
    <mergeCell ref="O47:S47"/>
    <mergeCell ref="T47:AG47"/>
    <mergeCell ref="AH47:AJ47"/>
    <mergeCell ref="AK47:AO47"/>
    <mergeCell ref="AP46:AT46"/>
    <mergeCell ref="AU46:AW46"/>
    <mergeCell ref="AX46:BA46"/>
    <mergeCell ref="BB46:BE46"/>
    <mergeCell ref="O46:S46"/>
    <mergeCell ref="T46:AG46"/>
    <mergeCell ref="AH46:AJ46"/>
    <mergeCell ref="AK46:AO46"/>
    <mergeCell ref="B46:G46"/>
    <mergeCell ref="H46:I46"/>
    <mergeCell ref="J46:K46"/>
    <mergeCell ref="L46:N46"/>
    <mergeCell ref="AP45:AT45"/>
    <mergeCell ref="AU45:AW45"/>
    <mergeCell ref="B45:G45"/>
    <mergeCell ref="H45:I45"/>
    <mergeCell ref="J45:K45"/>
    <mergeCell ref="L45:N45"/>
    <mergeCell ref="AX45:BA45"/>
    <mergeCell ref="BB45:BE45"/>
    <mergeCell ref="O45:S45"/>
    <mergeCell ref="T45:AG45"/>
    <mergeCell ref="AH45:AJ45"/>
    <mergeCell ref="AK45:AO45"/>
    <mergeCell ref="AP44:AT44"/>
    <mergeCell ref="AU44:AW44"/>
    <mergeCell ref="AX44:BA44"/>
    <mergeCell ref="BB44:BE44"/>
    <mergeCell ref="O44:S44"/>
    <mergeCell ref="T44:AG44"/>
    <mergeCell ref="AH44:AJ44"/>
    <mergeCell ref="AK44:AO44"/>
    <mergeCell ref="B44:G44"/>
    <mergeCell ref="H44:I44"/>
    <mergeCell ref="J44:K44"/>
    <mergeCell ref="L44:N44"/>
    <mergeCell ref="AP43:AT43"/>
    <mergeCell ref="AU43:AW43"/>
    <mergeCell ref="B43:G43"/>
    <mergeCell ref="H43:I43"/>
    <mergeCell ref="J43:K43"/>
    <mergeCell ref="L43:N43"/>
    <mergeCell ref="AX43:BA43"/>
    <mergeCell ref="BB43:BE43"/>
    <mergeCell ref="O43:S43"/>
    <mergeCell ref="T43:AG43"/>
    <mergeCell ref="AH43:AJ43"/>
    <mergeCell ref="AK43:AO43"/>
    <mergeCell ref="AP42:AT42"/>
    <mergeCell ref="AU42:AW42"/>
    <mergeCell ref="AX42:BA42"/>
    <mergeCell ref="BB42:BE42"/>
    <mergeCell ref="O42:S42"/>
    <mergeCell ref="T42:AG42"/>
    <mergeCell ref="AH42:AJ42"/>
    <mergeCell ref="AK42:AO42"/>
    <mergeCell ref="B42:G42"/>
    <mergeCell ref="H42:I42"/>
    <mergeCell ref="J42:K42"/>
    <mergeCell ref="L42:N42"/>
    <mergeCell ref="AP41:AT41"/>
    <mergeCell ref="AU41:AW41"/>
    <mergeCell ref="B41:G41"/>
    <mergeCell ref="H41:I41"/>
    <mergeCell ref="J41:K41"/>
    <mergeCell ref="L41:N41"/>
    <mergeCell ref="AX41:BA41"/>
    <mergeCell ref="BB41:BE41"/>
    <mergeCell ref="O41:S41"/>
    <mergeCell ref="T41:AG41"/>
    <mergeCell ref="AH41:AJ41"/>
    <mergeCell ref="AK41:AO41"/>
    <mergeCell ref="AP40:AT40"/>
    <mergeCell ref="AU40:AW40"/>
    <mergeCell ref="AX40:BA40"/>
    <mergeCell ref="BB40:BE40"/>
    <mergeCell ref="O40:S40"/>
    <mergeCell ref="T40:AG40"/>
    <mergeCell ref="AH40:AJ40"/>
    <mergeCell ref="AK40:AO40"/>
    <mergeCell ref="B40:G40"/>
    <mergeCell ref="H40:I40"/>
    <mergeCell ref="J40:K40"/>
    <mergeCell ref="L40:N40"/>
    <mergeCell ref="AP39:AT39"/>
    <mergeCell ref="AU39:AW39"/>
    <mergeCell ref="B39:G39"/>
    <mergeCell ref="H39:I39"/>
    <mergeCell ref="J39:K39"/>
    <mergeCell ref="L39:N39"/>
    <mergeCell ref="AX39:BA39"/>
    <mergeCell ref="BB39:BE39"/>
    <mergeCell ref="O39:S39"/>
    <mergeCell ref="T39:AG39"/>
    <mergeCell ref="AH39:AJ39"/>
    <mergeCell ref="AK39:AO39"/>
    <mergeCell ref="J37:K37"/>
    <mergeCell ref="L37:N37"/>
    <mergeCell ref="AP38:AT38"/>
    <mergeCell ref="AU38:AW38"/>
    <mergeCell ref="AX38:BA38"/>
    <mergeCell ref="BB38:BE38"/>
    <mergeCell ref="O38:S38"/>
    <mergeCell ref="T38:AG38"/>
    <mergeCell ref="AH38:AJ38"/>
    <mergeCell ref="AK38:AO38"/>
    <mergeCell ref="O37:S37"/>
    <mergeCell ref="T37:AG37"/>
    <mergeCell ref="AH37:AJ37"/>
    <mergeCell ref="AK37:AO37"/>
    <mergeCell ref="B38:G38"/>
    <mergeCell ref="H38:I38"/>
    <mergeCell ref="J38:K38"/>
    <mergeCell ref="L38:N38"/>
    <mergeCell ref="B37:G37"/>
    <mergeCell ref="H37:I37"/>
    <mergeCell ref="AK36:AO36"/>
    <mergeCell ref="AP36:AT36"/>
    <mergeCell ref="AU36:AW36"/>
    <mergeCell ref="AX36:BA36"/>
    <mergeCell ref="BB36:BE36"/>
    <mergeCell ref="AX37:BA37"/>
    <mergeCell ref="BB37:BE37"/>
    <mergeCell ref="AP37:AT37"/>
    <mergeCell ref="AU37:AW37"/>
    <mergeCell ref="B35:G36"/>
    <mergeCell ref="H35:I36"/>
    <mergeCell ref="J35:K36"/>
    <mergeCell ref="L35:N36"/>
    <mergeCell ref="B33:C33"/>
    <mergeCell ref="D33:AK33"/>
    <mergeCell ref="O35:S36"/>
    <mergeCell ref="T35:AG36"/>
    <mergeCell ref="AH35:BE35"/>
    <mergeCell ref="AH36:AJ36"/>
    <mergeCell ref="AL33:AT33"/>
    <mergeCell ref="AU33:BD33"/>
    <mergeCell ref="B32:C32"/>
    <mergeCell ref="D32:AK32"/>
    <mergeCell ref="AL32:AT32"/>
    <mergeCell ref="AU32:BD32"/>
    <mergeCell ref="B31:C31"/>
    <mergeCell ref="D31:AK31"/>
    <mergeCell ref="AL31:AT31"/>
    <mergeCell ref="AU31:BD31"/>
    <mergeCell ref="B30:C30"/>
    <mergeCell ref="D30:AK30"/>
    <mergeCell ref="AL30:AT30"/>
    <mergeCell ref="AU30:BD30"/>
    <mergeCell ref="B29:C29"/>
    <mergeCell ref="D29:AK29"/>
    <mergeCell ref="AL29:AT29"/>
    <mergeCell ref="AU29:BD29"/>
    <mergeCell ref="B28:C28"/>
    <mergeCell ref="D28:AK28"/>
    <mergeCell ref="AL28:AT28"/>
    <mergeCell ref="AU28:BD28"/>
    <mergeCell ref="B27:C27"/>
    <mergeCell ref="D27:AK27"/>
    <mergeCell ref="AL27:AT27"/>
    <mergeCell ref="AU27:BD27"/>
    <mergeCell ref="B26:C26"/>
    <mergeCell ref="D26:AK26"/>
    <mergeCell ref="AL26:AT26"/>
    <mergeCell ref="AU26:BD26"/>
    <mergeCell ref="B25:C25"/>
    <mergeCell ref="D25:AK25"/>
    <mergeCell ref="AL25:AT25"/>
    <mergeCell ref="AU25:BD25"/>
    <mergeCell ref="BD22:BE22"/>
    <mergeCell ref="AJ22:AN22"/>
    <mergeCell ref="AO22:AP22"/>
    <mergeCell ref="AR22:BC22"/>
    <mergeCell ref="B22:U22"/>
    <mergeCell ref="V22:W22"/>
    <mergeCell ref="Y22:AF22"/>
    <mergeCell ref="AG22:AH22"/>
    <mergeCell ref="B19:C19"/>
    <mergeCell ref="D19:AX19"/>
    <mergeCell ref="AY19:BD19"/>
    <mergeCell ref="B20:C20"/>
    <mergeCell ref="D20:AX20"/>
    <mergeCell ref="AY20:BD20"/>
    <mergeCell ref="B17:C17"/>
    <mergeCell ref="D17:AX17"/>
    <mergeCell ref="AY17:BD17"/>
    <mergeCell ref="B18:C18"/>
    <mergeCell ref="D18:AX18"/>
    <mergeCell ref="AY18:BD18"/>
    <mergeCell ref="B15:C15"/>
    <mergeCell ref="D15:AX15"/>
    <mergeCell ref="AY15:BD15"/>
    <mergeCell ref="B16:C16"/>
    <mergeCell ref="D16:AX16"/>
    <mergeCell ref="AY16:BD16"/>
    <mergeCell ref="B13:C13"/>
    <mergeCell ref="D13:AX13"/>
    <mergeCell ref="AY13:BD13"/>
    <mergeCell ref="B14:C14"/>
    <mergeCell ref="D14:AX14"/>
    <mergeCell ref="AY14:BD14"/>
    <mergeCell ref="B11:C11"/>
    <mergeCell ref="D11:AX11"/>
    <mergeCell ref="AY11:BD11"/>
    <mergeCell ref="B12:C12"/>
    <mergeCell ref="D12:AX12"/>
    <mergeCell ref="AY12:BD12"/>
    <mergeCell ref="A4:F4"/>
    <mergeCell ref="G4:L4"/>
    <mergeCell ref="M4:AD4"/>
    <mergeCell ref="AE4:AT4"/>
    <mergeCell ref="A8:BC8"/>
    <mergeCell ref="BD8:BF8"/>
    <mergeCell ref="B10:C10"/>
    <mergeCell ref="D10:AX10"/>
    <mergeCell ref="AY10:BD10"/>
    <mergeCell ref="B6:AO6"/>
    <mergeCell ref="AP6:AR6"/>
    <mergeCell ref="AT6:BB6"/>
    <mergeCell ref="BC6:BE6"/>
    <mergeCell ref="BD3:BF3"/>
    <mergeCell ref="BD4:BF4"/>
    <mergeCell ref="AX4:BC4"/>
    <mergeCell ref="A3:F3"/>
    <mergeCell ref="G3:L3"/>
    <mergeCell ref="M3:AD3"/>
    <mergeCell ref="AE3:AT3"/>
    <mergeCell ref="AU3:AW3"/>
    <mergeCell ref="AX3:BC3"/>
    <mergeCell ref="AU4:AW4"/>
    <mergeCell ref="B78:G79"/>
    <mergeCell ref="H78:I79"/>
    <mergeCell ref="J78:K79"/>
    <mergeCell ref="L78:N79"/>
    <mergeCell ref="O78:S79"/>
    <mergeCell ref="T78:AG79"/>
    <mergeCell ref="AH78:BE78"/>
    <mergeCell ref="AH79:AJ79"/>
    <mergeCell ref="AK79:AO79"/>
    <mergeCell ref="AP79:AT79"/>
    <mergeCell ref="AU79:AW79"/>
    <mergeCell ref="AX79:BA79"/>
    <mergeCell ref="BB79:BE79"/>
    <mergeCell ref="B80:G80"/>
    <mergeCell ref="H80:I80"/>
    <mergeCell ref="J80:K80"/>
    <mergeCell ref="L80:N80"/>
    <mergeCell ref="O80:S80"/>
    <mergeCell ref="T80:AG80"/>
    <mergeCell ref="AH80:AJ80"/>
    <mergeCell ref="AK80:AO80"/>
    <mergeCell ref="AP80:AT80"/>
    <mergeCell ref="AU80:AW80"/>
    <mergeCell ref="AX80:BA80"/>
    <mergeCell ref="BB80:BE80"/>
    <mergeCell ref="B81:G81"/>
    <mergeCell ref="H81:I81"/>
    <mergeCell ref="J81:K81"/>
    <mergeCell ref="L81:N81"/>
    <mergeCell ref="O81:S81"/>
    <mergeCell ref="T81:AG81"/>
    <mergeCell ref="AH81:AJ81"/>
    <mergeCell ref="AK81:AO81"/>
    <mergeCell ref="AP81:AT81"/>
    <mergeCell ref="AU81:AW81"/>
    <mergeCell ref="AX81:BA81"/>
    <mergeCell ref="BB81:BE81"/>
    <mergeCell ref="B82:G82"/>
    <mergeCell ref="H82:I82"/>
    <mergeCell ref="J82:K82"/>
    <mergeCell ref="L82:N82"/>
    <mergeCell ref="O82:S82"/>
    <mergeCell ref="T82:AG82"/>
    <mergeCell ref="AH82:AJ82"/>
    <mergeCell ref="AK82:AO82"/>
    <mergeCell ref="AP82:AT82"/>
    <mergeCell ref="AU82:AW82"/>
    <mergeCell ref="AX82:BA82"/>
    <mergeCell ref="BB82:BE82"/>
    <mergeCell ref="B83:G83"/>
    <mergeCell ref="H83:I83"/>
    <mergeCell ref="J83:K83"/>
    <mergeCell ref="L83:N83"/>
    <mergeCell ref="O83:S83"/>
    <mergeCell ref="T83:AG83"/>
    <mergeCell ref="AH83:AJ83"/>
    <mergeCell ref="AK83:AO83"/>
    <mergeCell ref="AP83:AT83"/>
    <mergeCell ref="AU83:AW83"/>
    <mergeCell ref="AX83:BA83"/>
    <mergeCell ref="BB83:BE83"/>
    <mergeCell ref="AX84:BA84"/>
    <mergeCell ref="BB84:BE84"/>
    <mergeCell ref="O84:S84"/>
    <mergeCell ref="T84:AG84"/>
    <mergeCell ref="AH84:AJ84"/>
    <mergeCell ref="AK84:AO84"/>
    <mergeCell ref="T85:AG85"/>
    <mergeCell ref="AH85:AJ85"/>
    <mergeCell ref="AK85:AO85"/>
    <mergeCell ref="AP85:AT85"/>
    <mergeCell ref="B84:G84"/>
    <mergeCell ref="H84:I84"/>
    <mergeCell ref="J84:K84"/>
    <mergeCell ref="L84:N84"/>
    <mergeCell ref="AF87:AQ87"/>
    <mergeCell ref="AR87:AT87"/>
    <mergeCell ref="AU87:AW87"/>
    <mergeCell ref="AB70:AE70"/>
    <mergeCell ref="AP70:BA70"/>
    <mergeCell ref="B85:G85"/>
    <mergeCell ref="H85:I85"/>
    <mergeCell ref="J85:K85"/>
    <mergeCell ref="L85:N85"/>
    <mergeCell ref="O85:S85"/>
    <mergeCell ref="AU85:AW85"/>
    <mergeCell ref="AX85:BA85"/>
    <mergeCell ref="AP84:AT84"/>
    <mergeCell ref="AU84:AW84"/>
    <mergeCell ref="BB70:BE70"/>
    <mergeCell ref="R71:AA71"/>
    <mergeCell ref="AB71:AE71"/>
    <mergeCell ref="AP71:BA71"/>
    <mergeCell ref="BB71:BE71"/>
    <mergeCell ref="BB85:BE85"/>
  </mergeCells>
  <conditionalFormatting sqref="P109:Q118">
    <cfRule type="cellIs" priority="5" dxfId="0" operator="notBetween" stopIfTrue="1">
      <formula>-0.1</formula>
      <formula>1.1</formula>
    </cfRule>
  </conditionalFormatting>
  <conditionalFormatting sqref="P119:Q128">
    <cfRule type="cellIs" priority="6" dxfId="0" operator="notBetween" stopIfTrue="1">
      <formula>0.9</formula>
      <formula>3.1</formula>
    </cfRule>
  </conditionalFormatting>
  <conditionalFormatting sqref="P129:Q135">
    <cfRule type="cellIs" priority="7" dxfId="0" operator="notBetween" stopIfTrue="1">
      <formula>0.9</formula>
      <formula>2.1</formula>
    </cfRule>
  </conditionalFormatting>
  <conditionalFormatting sqref="AD109:AE124">
    <cfRule type="cellIs" priority="3" dxfId="0" operator="notBetween" stopIfTrue="1">
      <formula>-0.1</formula>
      <formula>1.1</formula>
    </cfRule>
  </conditionalFormatting>
  <conditionalFormatting sqref="AD125:AE133">
    <cfRule type="cellIs" priority="4" dxfId="0" operator="notBetween" stopIfTrue="1">
      <formula>0.9</formula>
      <formula>6.1</formula>
    </cfRule>
  </conditionalFormatting>
  <conditionalFormatting sqref="AZ109:BA113">
    <cfRule type="cellIs" priority="1" dxfId="0" operator="notBetween" stopIfTrue="1">
      <formula>-0.1</formula>
      <formula>1.1</formula>
    </cfRule>
  </conditionalFormatting>
  <conditionalFormatting sqref="AZ114:BA117">
    <cfRule type="cellIs" priority="2" dxfId="0" operator="notBetween" stopIfTrue="1">
      <formula>0.9</formula>
      <formula>5.1</formula>
    </cfRule>
  </conditionalFormatting>
  <printOptions/>
  <pageMargins left="0.4" right="0.42" top="0.5" bottom="0.9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46"/>
  <sheetViews>
    <sheetView zoomScalePageLayoutView="0" workbookViewId="0" topLeftCell="A105">
      <selection activeCell="AZ109" sqref="AZ109:BA117"/>
    </sheetView>
  </sheetViews>
  <sheetFormatPr defaultColWidth="1.7109375" defaultRowHeight="12.75"/>
  <cols>
    <col min="1" max="58" width="1.7109375" style="1" customWidth="1"/>
  </cols>
  <sheetData>
    <row r="1" spans="1:58" s="1" customFormat="1" ht="14.25">
      <c r="A1" s="88" t="s">
        <v>143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9"/>
      <c r="AU1" s="72" t="s">
        <v>149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</row>
    <row r="2" spans="1:58" s="1" customFormat="1" ht="14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1"/>
      <c r="AU2" s="36">
        <f>(Visit12Mo!AU2)</f>
        <v>0</v>
      </c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8"/>
    </row>
    <row r="3" spans="1:58" ht="15">
      <c r="A3" s="46" t="s">
        <v>0</v>
      </c>
      <c r="B3" s="46"/>
      <c r="C3" s="46"/>
      <c r="D3" s="46"/>
      <c r="E3" s="46"/>
      <c r="F3" s="46"/>
      <c r="G3" s="46" t="s">
        <v>25</v>
      </c>
      <c r="H3" s="46"/>
      <c r="I3" s="46"/>
      <c r="J3" s="46"/>
      <c r="K3" s="46"/>
      <c r="L3" s="46"/>
      <c r="M3" s="46" t="s">
        <v>24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33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 t="s">
        <v>34</v>
      </c>
      <c r="AV3" s="46"/>
      <c r="AW3" s="46"/>
      <c r="AX3" s="46" t="s">
        <v>26</v>
      </c>
      <c r="AY3" s="46"/>
      <c r="AZ3" s="46"/>
      <c r="BA3" s="46"/>
      <c r="BB3" s="46"/>
      <c r="BC3" s="46"/>
      <c r="BD3" s="46" t="s">
        <v>106</v>
      </c>
      <c r="BE3" s="46"/>
      <c r="BF3" s="46"/>
    </row>
    <row r="4" spans="1:58" ht="14.25">
      <c r="A4" s="80"/>
      <c r="B4" s="80"/>
      <c r="C4" s="80"/>
      <c r="D4" s="80"/>
      <c r="E4" s="80"/>
      <c r="F4" s="80"/>
      <c r="G4" s="80">
        <f>(Visit12Mo!G4)</f>
        <v>0</v>
      </c>
      <c r="H4" s="80"/>
      <c r="I4" s="80"/>
      <c r="J4" s="80"/>
      <c r="K4" s="80"/>
      <c r="L4" s="80"/>
      <c r="M4" s="42">
        <f>(Visit12Mo!M4)</f>
        <v>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>
        <f>(Visit12Mo!AE4)</f>
        <v>0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>
        <f>(Visit12Mo!AU4)</f>
        <v>0</v>
      </c>
      <c r="AV4" s="42"/>
      <c r="AW4" s="42"/>
      <c r="AX4" s="80">
        <f>(Visit12Mo!AX4)</f>
        <v>0</v>
      </c>
      <c r="AY4" s="80"/>
      <c r="AZ4" s="80"/>
      <c r="BA4" s="80"/>
      <c r="BB4" s="80"/>
      <c r="BC4" s="80"/>
      <c r="BD4" s="42">
        <f>(Visit12Mo!BD4)</f>
        <v>0</v>
      </c>
      <c r="BE4" s="42"/>
      <c r="BF4" s="42"/>
    </row>
    <row r="5" ht="11.25" customHeight="1"/>
    <row r="6" spans="2:57" ht="15">
      <c r="B6" s="60" t="s">
        <v>153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42">
        <f>(Visit12Mo!AP6)</f>
        <v>0</v>
      </c>
      <c r="AQ6" s="42"/>
      <c r="AR6" s="42"/>
      <c r="AT6" s="60" t="s">
        <v>104</v>
      </c>
      <c r="AU6" s="60"/>
      <c r="AV6" s="60"/>
      <c r="AW6" s="60"/>
      <c r="AX6" s="60"/>
      <c r="AY6" s="60"/>
      <c r="AZ6" s="60"/>
      <c r="BA6" s="60"/>
      <c r="BB6" s="60"/>
      <c r="BC6" s="61">
        <f>(A4-AX4)/365.25</f>
        <v>0</v>
      </c>
      <c r="BD6" s="61"/>
      <c r="BE6" s="61"/>
    </row>
    <row r="7" ht="11.25" customHeight="1"/>
    <row r="8" spans="1:58" ht="15">
      <c r="A8" s="60" t="s">
        <v>37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42">
        <f>(Visit12Mo!BD8)</f>
        <v>0</v>
      </c>
      <c r="BE8" s="42"/>
      <c r="BF8" s="42"/>
    </row>
    <row r="9" spans="1:58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5">
      <c r="A10" s="2"/>
      <c r="B10" s="46"/>
      <c r="C10" s="46"/>
      <c r="D10" s="46" t="s">
        <v>10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 t="s">
        <v>0</v>
      </c>
      <c r="AZ10" s="46"/>
      <c r="BA10" s="46"/>
      <c r="BB10" s="46"/>
      <c r="BC10" s="46"/>
      <c r="BD10" s="46"/>
      <c r="BE10" s="2"/>
      <c r="BF10" s="2"/>
    </row>
    <row r="11" spans="2:56" ht="15">
      <c r="B11" s="46">
        <v>1</v>
      </c>
      <c r="C11" s="46"/>
      <c r="D11" s="79">
        <f>(Visit12Mo!D11)</f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8">
        <f>(Visit12Mo!AY11)</f>
        <v>0</v>
      </c>
      <c r="AZ11" s="78"/>
      <c r="BA11" s="78"/>
      <c r="BB11" s="78"/>
      <c r="BC11" s="78"/>
      <c r="BD11" s="78"/>
    </row>
    <row r="12" spans="2:56" ht="15">
      <c r="B12" s="46">
        <v>2</v>
      </c>
      <c r="C12" s="46"/>
      <c r="D12" s="79">
        <f>(Visit12Mo!D12)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8">
        <f>(Visit12Mo!AY12)</f>
        <v>0</v>
      </c>
      <c r="AZ12" s="78"/>
      <c r="BA12" s="78"/>
      <c r="BB12" s="78"/>
      <c r="BC12" s="78"/>
      <c r="BD12" s="78"/>
    </row>
    <row r="13" spans="2:56" ht="15">
      <c r="B13" s="46">
        <v>3</v>
      </c>
      <c r="C13" s="46"/>
      <c r="D13" s="79">
        <f>(Visit12Mo!D13)</f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8">
        <f>(Visit12Mo!AY13)</f>
        <v>0</v>
      </c>
      <c r="AZ13" s="78"/>
      <c r="BA13" s="78"/>
      <c r="BB13" s="78"/>
      <c r="BC13" s="78"/>
      <c r="BD13" s="78"/>
    </row>
    <row r="14" spans="2:56" ht="15">
      <c r="B14" s="46">
        <v>4</v>
      </c>
      <c r="C14" s="46"/>
      <c r="D14" s="79">
        <f>(Visit12Mo!D14)</f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8">
        <f>(Visit12Mo!AY14)</f>
        <v>0</v>
      </c>
      <c r="AZ14" s="78"/>
      <c r="BA14" s="78"/>
      <c r="BB14" s="78"/>
      <c r="BC14" s="78"/>
      <c r="BD14" s="78"/>
    </row>
    <row r="15" spans="2:56" ht="15">
      <c r="B15" s="46">
        <v>5</v>
      </c>
      <c r="C15" s="46"/>
      <c r="D15" s="79">
        <f>(Visit12Mo!D15)</f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8">
        <f>(Visit12Mo!AY15)</f>
        <v>0</v>
      </c>
      <c r="AZ15" s="78"/>
      <c r="BA15" s="78"/>
      <c r="BB15" s="78"/>
      <c r="BC15" s="78"/>
      <c r="BD15" s="78"/>
    </row>
    <row r="16" spans="2:56" ht="15">
      <c r="B16" s="46">
        <v>6</v>
      </c>
      <c r="C16" s="46"/>
      <c r="D16" s="79">
        <f>(Visit12Mo!D16)</f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8">
        <f>(Visit12Mo!AY16)</f>
        <v>0</v>
      </c>
      <c r="AZ16" s="78"/>
      <c r="BA16" s="78"/>
      <c r="BB16" s="78"/>
      <c r="BC16" s="78"/>
      <c r="BD16" s="78"/>
    </row>
    <row r="17" spans="2:56" ht="15">
      <c r="B17" s="46">
        <v>7</v>
      </c>
      <c r="C17" s="46"/>
      <c r="D17" s="79">
        <f>(Visit12Mo!D17)</f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8">
        <f>(Visit12Mo!AY17)</f>
        <v>0</v>
      </c>
      <c r="AZ17" s="78"/>
      <c r="BA17" s="78"/>
      <c r="BB17" s="78"/>
      <c r="BC17" s="78"/>
      <c r="BD17" s="78"/>
    </row>
    <row r="18" spans="2:56" ht="15">
      <c r="B18" s="46">
        <v>8</v>
      </c>
      <c r="C18" s="46"/>
      <c r="D18" s="79">
        <f>(Visit12Mo!D18)</f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8">
        <f>(Visit12Mo!AY18)</f>
        <v>0</v>
      </c>
      <c r="AZ18" s="78"/>
      <c r="BA18" s="78"/>
      <c r="BB18" s="78"/>
      <c r="BC18" s="78"/>
      <c r="BD18" s="78"/>
    </row>
    <row r="19" spans="2:56" ht="15">
      <c r="B19" s="46">
        <v>9</v>
      </c>
      <c r="C19" s="46"/>
      <c r="D19" s="79">
        <f>(Visit12Mo!D19)</f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8">
        <f>(Visit12Mo!AY19)</f>
        <v>0</v>
      </c>
      <c r="AZ19" s="78"/>
      <c r="BA19" s="78"/>
      <c r="BB19" s="78"/>
      <c r="BC19" s="78"/>
      <c r="BD19" s="78"/>
    </row>
    <row r="20" spans="2:56" ht="15">
      <c r="B20" s="46">
        <v>10</v>
      </c>
      <c r="C20" s="46"/>
      <c r="D20" s="79">
        <f>(Visit12Mo!D20)</f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8">
        <f>(Visit12Mo!AY20)</f>
        <v>0</v>
      </c>
      <c r="AZ20" s="78"/>
      <c r="BA20" s="78"/>
      <c r="BB20" s="78"/>
      <c r="BC20" s="78"/>
      <c r="BD20" s="78"/>
    </row>
    <row r="21" ht="11.25" customHeight="1"/>
    <row r="22" spans="2:57" ht="15">
      <c r="B22" s="46" t="s">
        <v>31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2">
        <f>(Visit12Mo!V22)</f>
        <v>0</v>
      </c>
      <c r="W22" s="42"/>
      <c r="Y22" s="46" t="s">
        <v>114</v>
      </c>
      <c r="Z22" s="46"/>
      <c r="AA22" s="46"/>
      <c r="AB22" s="46"/>
      <c r="AC22" s="46"/>
      <c r="AD22" s="46"/>
      <c r="AE22" s="46"/>
      <c r="AF22" s="46"/>
      <c r="AG22" s="42">
        <f>(Visit12Mo!AG22)</f>
        <v>0</v>
      </c>
      <c r="AH22" s="42"/>
      <c r="AJ22" s="46" t="s">
        <v>32</v>
      </c>
      <c r="AK22" s="46"/>
      <c r="AL22" s="46"/>
      <c r="AM22" s="46"/>
      <c r="AN22" s="46"/>
      <c r="AO22" s="42">
        <f>(Visit12Mo!AO22)</f>
        <v>0</v>
      </c>
      <c r="AP22" s="42"/>
      <c r="AR22" s="82" t="s">
        <v>119</v>
      </c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4"/>
      <c r="BD22" s="42">
        <f>(Visit12Mo!BD22)</f>
        <v>0</v>
      </c>
      <c r="BE22" s="42"/>
    </row>
    <row r="23" spans="11:57" ht="15">
      <c r="K23" s="46" t="s">
        <v>115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2">
        <f>(Visit12Mo!V23)</f>
        <v>0</v>
      </c>
      <c r="W23" s="42"/>
      <c r="Y23" s="82" t="s">
        <v>116</v>
      </c>
      <c r="Z23" s="83"/>
      <c r="AA23" s="83"/>
      <c r="AB23" s="83"/>
      <c r="AC23" s="83"/>
      <c r="AD23" s="83"/>
      <c r="AE23" s="83"/>
      <c r="AF23" s="84"/>
      <c r="AG23" s="42">
        <f>(Visit12Mo!AG23)</f>
        <v>0</v>
      </c>
      <c r="AH23" s="42"/>
      <c r="AJ23" s="46" t="s">
        <v>117</v>
      </c>
      <c r="AK23" s="46"/>
      <c r="AL23" s="46"/>
      <c r="AM23" s="46"/>
      <c r="AN23" s="46"/>
      <c r="AO23" s="42">
        <f>(Visit12Mo!AO23)</f>
        <v>0</v>
      </c>
      <c r="AP23" s="42"/>
      <c r="AU23" s="92" t="s">
        <v>118</v>
      </c>
      <c r="AV23" s="92"/>
      <c r="AW23" s="92"/>
      <c r="AX23" s="92"/>
      <c r="AY23" s="92"/>
      <c r="AZ23" s="92"/>
      <c r="BA23" s="92"/>
      <c r="BB23" s="92"/>
      <c r="BC23" s="92"/>
      <c r="BD23" s="42">
        <f>(Visit12Mo!BD23)</f>
        <v>0</v>
      </c>
      <c r="BE23" s="42"/>
    </row>
    <row r="24" ht="11.25" customHeight="1"/>
    <row r="25" spans="2:56" ht="15" customHeight="1">
      <c r="B25" s="85"/>
      <c r="C25" s="85"/>
      <c r="D25" s="45" t="s">
        <v>9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4" t="s">
        <v>1</v>
      </c>
      <c r="AM25" s="45"/>
      <c r="AN25" s="45"/>
      <c r="AO25" s="45"/>
      <c r="AP25" s="45"/>
      <c r="AQ25" s="45"/>
      <c r="AR25" s="45"/>
      <c r="AS25" s="45"/>
      <c r="AT25" s="45"/>
      <c r="AU25" s="44" t="s">
        <v>11</v>
      </c>
      <c r="AV25" s="44"/>
      <c r="AW25" s="44"/>
      <c r="AX25" s="44"/>
      <c r="AY25" s="44"/>
      <c r="AZ25" s="44"/>
      <c r="BA25" s="44"/>
      <c r="BB25" s="44"/>
      <c r="BC25" s="44"/>
      <c r="BD25" s="44"/>
    </row>
    <row r="26" spans="2:56" ht="15">
      <c r="B26" s="46">
        <v>1</v>
      </c>
      <c r="C26" s="46"/>
      <c r="D26" s="79">
        <f>(Visit12Mo!D26)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42">
        <f>(Visit12Mo!AL26)</f>
        <v>0</v>
      </c>
      <c r="AM26" s="42"/>
      <c r="AN26" s="42"/>
      <c r="AO26" s="42"/>
      <c r="AP26" s="42"/>
      <c r="AQ26" s="42"/>
      <c r="AR26" s="42"/>
      <c r="AS26" s="42"/>
      <c r="AT26" s="42"/>
      <c r="AU26" s="42">
        <f>(Visit12Mo!AU26)</f>
        <v>0</v>
      </c>
      <c r="AV26" s="42"/>
      <c r="AW26" s="42"/>
      <c r="AX26" s="42"/>
      <c r="AY26" s="42"/>
      <c r="AZ26" s="42"/>
      <c r="BA26" s="42"/>
      <c r="BB26" s="42"/>
      <c r="BC26" s="42"/>
      <c r="BD26" s="42"/>
    </row>
    <row r="27" spans="2:56" ht="15">
      <c r="B27" s="46">
        <v>2</v>
      </c>
      <c r="C27" s="46"/>
      <c r="D27" s="79">
        <f>(Visit12Mo!D27)</f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42">
        <f>(Visit12Mo!AL27)</f>
        <v>0</v>
      </c>
      <c r="AM27" s="42"/>
      <c r="AN27" s="42"/>
      <c r="AO27" s="42"/>
      <c r="AP27" s="42"/>
      <c r="AQ27" s="42"/>
      <c r="AR27" s="42"/>
      <c r="AS27" s="42"/>
      <c r="AT27" s="42"/>
      <c r="AU27" s="42">
        <f>(Visit12Mo!AU27)</f>
        <v>0</v>
      </c>
      <c r="AV27" s="42"/>
      <c r="AW27" s="42"/>
      <c r="AX27" s="42"/>
      <c r="AY27" s="42"/>
      <c r="AZ27" s="42"/>
      <c r="BA27" s="42"/>
      <c r="BB27" s="42"/>
      <c r="BC27" s="42"/>
      <c r="BD27" s="42"/>
    </row>
    <row r="28" spans="2:56" ht="15">
      <c r="B28" s="46">
        <v>3</v>
      </c>
      <c r="C28" s="46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</row>
    <row r="29" spans="2:56" ht="15">
      <c r="B29" s="46">
        <v>4</v>
      </c>
      <c r="C29" s="46"/>
      <c r="D29" s="79">
        <f>(Visit12Mo!D29)</f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42">
        <f>(Visit12Mo!AL29)</f>
        <v>0</v>
      </c>
      <c r="AM29" s="42"/>
      <c r="AN29" s="42"/>
      <c r="AO29" s="42"/>
      <c r="AP29" s="42"/>
      <c r="AQ29" s="42"/>
      <c r="AR29" s="42"/>
      <c r="AS29" s="42"/>
      <c r="AT29" s="42"/>
      <c r="AU29" s="42">
        <f>(Visit12Mo!AU29)</f>
        <v>0</v>
      </c>
      <c r="AV29" s="42"/>
      <c r="AW29" s="42"/>
      <c r="AX29" s="42"/>
      <c r="AY29" s="42"/>
      <c r="AZ29" s="42"/>
      <c r="BA29" s="42"/>
      <c r="BB29" s="42"/>
      <c r="BC29" s="42"/>
      <c r="BD29" s="42"/>
    </row>
    <row r="30" spans="2:56" ht="15">
      <c r="B30" s="46">
        <v>5</v>
      </c>
      <c r="C30" s="46"/>
      <c r="D30" s="79">
        <f>(Visit12Mo!D30)</f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42">
        <f>(Visit12Mo!AL30)</f>
        <v>0</v>
      </c>
      <c r="AM30" s="42"/>
      <c r="AN30" s="42"/>
      <c r="AO30" s="42"/>
      <c r="AP30" s="42"/>
      <c r="AQ30" s="42"/>
      <c r="AR30" s="42"/>
      <c r="AS30" s="42"/>
      <c r="AT30" s="42"/>
      <c r="AU30" s="42">
        <f>(Visit12Mo!AU30)</f>
        <v>0</v>
      </c>
      <c r="AV30" s="42"/>
      <c r="AW30" s="42"/>
      <c r="AX30" s="42"/>
      <c r="AY30" s="42"/>
      <c r="AZ30" s="42"/>
      <c r="BA30" s="42"/>
      <c r="BB30" s="42"/>
      <c r="BC30" s="42"/>
      <c r="BD30" s="42"/>
    </row>
    <row r="31" spans="2:56" ht="15">
      <c r="B31" s="46">
        <v>6</v>
      </c>
      <c r="C31" s="46"/>
      <c r="D31" s="79">
        <f>(Visit12Mo!D31)</f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42">
        <f>(Visit12Mo!AL31)</f>
        <v>0</v>
      </c>
      <c r="AM31" s="42"/>
      <c r="AN31" s="42"/>
      <c r="AO31" s="42"/>
      <c r="AP31" s="42"/>
      <c r="AQ31" s="42"/>
      <c r="AR31" s="42"/>
      <c r="AS31" s="42"/>
      <c r="AT31" s="42"/>
      <c r="AU31" s="42">
        <f>(Visit12Mo!AU31)</f>
        <v>0</v>
      </c>
      <c r="AV31" s="42"/>
      <c r="AW31" s="42"/>
      <c r="AX31" s="42"/>
      <c r="AY31" s="42"/>
      <c r="AZ31" s="42"/>
      <c r="BA31" s="42"/>
      <c r="BB31" s="42"/>
      <c r="BC31" s="42"/>
      <c r="BD31" s="42"/>
    </row>
    <row r="32" spans="2:56" ht="15">
      <c r="B32" s="46">
        <v>7</v>
      </c>
      <c r="C32" s="46"/>
      <c r="D32" s="79">
        <f>(Visit12Mo!D32)</f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42">
        <f>(Visit12Mo!AL32)</f>
        <v>0</v>
      </c>
      <c r="AM32" s="42"/>
      <c r="AN32" s="42"/>
      <c r="AO32" s="42"/>
      <c r="AP32" s="42"/>
      <c r="AQ32" s="42"/>
      <c r="AR32" s="42"/>
      <c r="AS32" s="42"/>
      <c r="AT32" s="42"/>
      <c r="AU32" s="42">
        <f>(Visit12Mo!AU32)</f>
        <v>0</v>
      </c>
      <c r="AV32" s="42"/>
      <c r="AW32" s="42"/>
      <c r="AX32" s="42"/>
      <c r="AY32" s="42"/>
      <c r="AZ32" s="42"/>
      <c r="BA32" s="42"/>
      <c r="BB32" s="42"/>
      <c r="BC32" s="42"/>
      <c r="BD32" s="42"/>
    </row>
    <row r="33" spans="2:56" ht="15">
      <c r="B33" s="46">
        <v>8</v>
      </c>
      <c r="C33" s="46"/>
      <c r="D33" s="79">
        <f>(Visit12Mo!D33)</f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42">
        <f>(Visit12Mo!AL33)</f>
        <v>0</v>
      </c>
      <c r="AM33" s="42"/>
      <c r="AN33" s="42"/>
      <c r="AO33" s="42"/>
      <c r="AP33" s="42"/>
      <c r="AQ33" s="42"/>
      <c r="AR33" s="42"/>
      <c r="AS33" s="42"/>
      <c r="AT33" s="42"/>
      <c r="AU33" s="42">
        <f>(Visit12Mo!AU33)</f>
        <v>0</v>
      </c>
      <c r="AV33" s="42"/>
      <c r="AW33" s="42"/>
      <c r="AX33" s="42"/>
      <c r="AY33" s="42"/>
      <c r="AZ33" s="42"/>
      <c r="BA33" s="42"/>
      <c r="BB33" s="42"/>
      <c r="BC33" s="42"/>
      <c r="BD33" s="42"/>
    </row>
    <row r="34" ht="11.25" customHeight="1"/>
    <row r="35" spans="2:57" ht="15" customHeight="1">
      <c r="B35" s="44" t="s">
        <v>30</v>
      </c>
      <c r="C35" s="45"/>
      <c r="D35" s="45"/>
      <c r="E35" s="45"/>
      <c r="F35" s="45"/>
      <c r="G35" s="45"/>
      <c r="H35" s="54" t="s">
        <v>18</v>
      </c>
      <c r="I35" s="55"/>
      <c r="J35" s="58" t="s">
        <v>36</v>
      </c>
      <c r="K35" s="58"/>
      <c r="L35" s="45" t="s">
        <v>17</v>
      </c>
      <c r="M35" s="45"/>
      <c r="N35" s="45"/>
      <c r="O35" s="44" t="s">
        <v>15</v>
      </c>
      <c r="P35" s="44"/>
      <c r="Q35" s="44"/>
      <c r="R35" s="44"/>
      <c r="S35" s="44"/>
      <c r="T35" s="44" t="s">
        <v>22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 t="s">
        <v>27</v>
      </c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2:57" ht="15" customHeight="1">
      <c r="B36" s="45"/>
      <c r="C36" s="45"/>
      <c r="D36" s="45"/>
      <c r="E36" s="45"/>
      <c r="F36" s="45"/>
      <c r="G36" s="45"/>
      <c r="H36" s="56"/>
      <c r="I36" s="57"/>
      <c r="J36" s="58"/>
      <c r="K36" s="58"/>
      <c r="L36" s="45"/>
      <c r="M36" s="45"/>
      <c r="N36" s="45"/>
      <c r="O36" s="44"/>
      <c r="P36" s="44"/>
      <c r="Q36" s="44"/>
      <c r="R36" s="44"/>
      <c r="S36" s="44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 t="s">
        <v>19</v>
      </c>
      <c r="AI36" s="45"/>
      <c r="AJ36" s="45"/>
      <c r="AK36" s="44" t="s">
        <v>20</v>
      </c>
      <c r="AL36" s="45"/>
      <c r="AM36" s="45"/>
      <c r="AN36" s="45"/>
      <c r="AO36" s="45"/>
      <c r="AP36" s="44" t="s">
        <v>23</v>
      </c>
      <c r="AQ36" s="44"/>
      <c r="AR36" s="44"/>
      <c r="AS36" s="44"/>
      <c r="AT36" s="44"/>
      <c r="AU36" s="45" t="s">
        <v>12</v>
      </c>
      <c r="AV36" s="45"/>
      <c r="AW36" s="45"/>
      <c r="AX36" s="45" t="s">
        <v>21</v>
      </c>
      <c r="AY36" s="45"/>
      <c r="AZ36" s="45"/>
      <c r="BA36" s="45"/>
      <c r="BB36" s="45" t="s">
        <v>28</v>
      </c>
      <c r="BC36" s="45"/>
      <c r="BD36" s="45"/>
      <c r="BE36" s="45"/>
    </row>
    <row r="37" spans="2:57" ht="14.25">
      <c r="B37" s="35" t="s">
        <v>13</v>
      </c>
      <c r="C37" s="35"/>
      <c r="D37" s="35"/>
      <c r="E37" s="35"/>
      <c r="F37" s="35"/>
      <c r="G37" s="35"/>
      <c r="H37" s="87" t="s">
        <v>16</v>
      </c>
      <c r="I37" s="35"/>
      <c r="J37" s="87" t="s">
        <v>16</v>
      </c>
      <c r="K37" s="35"/>
      <c r="L37" s="36">
        <f>(Visit12Mo!L37)</f>
        <v>0</v>
      </c>
      <c r="M37" s="37"/>
      <c r="N37" s="38"/>
      <c r="O37" s="42">
        <f>(Visit12Mo!O37)</f>
        <v>0</v>
      </c>
      <c r="P37" s="42"/>
      <c r="Q37" s="42"/>
      <c r="R37" s="42"/>
      <c r="S37" s="42"/>
      <c r="T37" s="42">
        <f>(Visit12Mo!T37)</f>
        <v>0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f>(Visit12Mo!AH37)</f>
        <v>0</v>
      </c>
      <c r="AI37" s="42"/>
      <c r="AJ37" s="42"/>
      <c r="AK37" s="42">
        <f>(Visit12Mo!AK37)</f>
        <v>0</v>
      </c>
      <c r="AL37" s="42"/>
      <c r="AM37" s="42"/>
      <c r="AN37" s="42"/>
      <c r="AO37" s="42"/>
      <c r="AP37" s="36">
        <f>(Visit12Mo!AP37)</f>
        <v>0</v>
      </c>
      <c r="AQ37" s="37"/>
      <c r="AR37" s="37"/>
      <c r="AS37" s="37"/>
      <c r="AT37" s="38"/>
      <c r="AU37" s="42">
        <f>(Visit12Mo!AU37)</f>
        <v>0</v>
      </c>
      <c r="AV37" s="42"/>
      <c r="AW37" s="42"/>
      <c r="AX37" s="42">
        <f>(Visit12Mo!AX37)</f>
        <v>0</v>
      </c>
      <c r="AY37" s="42"/>
      <c r="AZ37" s="42"/>
      <c r="BA37" s="42"/>
      <c r="BB37" s="42">
        <f>(Visit12Mo!BB37)</f>
        <v>0</v>
      </c>
      <c r="BC37" s="42"/>
      <c r="BD37" s="42"/>
      <c r="BE37" s="42"/>
    </row>
    <row r="38" spans="2:57" ht="14.25">
      <c r="B38" s="35" t="s">
        <v>14</v>
      </c>
      <c r="C38" s="35"/>
      <c r="D38" s="35"/>
      <c r="E38" s="35"/>
      <c r="F38" s="35"/>
      <c r="G38" s="35"/>
      <c r="H38" s="87" t="s">
        <v>16</v>
      </c>
      <c r="I38" s="35"/>
      <c r="J38" s="87" t="s">
        <v>16</v>
      </c>
      <c r="K38" s="35"/>
      <c r="L38" s="36">
        <f>(Visit12Mo!L38)</f>
        <v>0</v>
      </c>
      <c r="M38" s="37"/>
      <c r="N38" s="38"/>
      <c r="O38" s="42">
        <f>(Visit12Mo!O38)</f>
        <v>0</v>
      </c>
      <c r="P38" s="42"/>
      <c r="Q38" s="42"/>
      <c r="R38" s="42"/>
      <c r="S38" s="42"/>
      <c r="T38" s="42">
        <f>(Visit12Mo!T38)</f>
        <v>0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f>(Visit12Mo!AH38)</f>
        <v>0</v>
      </c>
      <c r="AI38" s="42"/>
      <c r="AJ38" s="42"/>
      <c r="AK38" s="42">
        <f>(Visit12Mo!AK38)</f>
        <v>0</v>
      </c>
      <c r="AL38" s="42"/>
      <c r="AM38" s="42"/>
      <c r="AN38" s="42"/>
      <c r="AO38" s="42"/>
      <c r="AP38" s="36">
        <f>(Visit12Mo!AP38)</f>
        <v>0</v>
      </c>
      <c r="AQ38" s="37"/>
      <c r="AR38" s="37"/>
      <c r="AS38" s="37"/>
      <c r="AT38" s="38"/>
      <c r="AU38" s="42">
        <f>(Visit12Mo!AU38)</f>
        <v>0</v>
      </c>
      <c r="AV38" s="42"/>
      <c r="AW38" s="42"/>
      <c r="AX38" s="42">
        <f>(Visit12Mo!AX38)</f>
        <v>0</v>
      </c>
      <c r="AY38" s="42"/>
      <c r="AZ38" s="42"/>
      <c r="BA38" s="42"/>
      <c r="BB38" s="42">
        <f>(Visit12Mo!BB38)</f>
        <v>0</v>
      </c>
      <c r="BC38" s="42"/>
      <c r="BD38" s="42"/>
      <c r="BE38" s="42"/>
    </row>
    <row r="39" spans="2:57" ht="14.25">
      <c r="B39" s="35" t="s">
        <v>18</v>
      </c>
      <c r="C39" s="35"/>
      <c r="D39" s="35"/>
      <c r="E39" s="35"/>
      <c r="F39" s="35"/>
      <c r="G39" s="35"/>
      <c r="H39" s="42">
        <f>(Visit12Mo!H39)</f>
        <v>0</v>
      </c>
      <c r="I39" s="42"/>
      <c r="J39" s="42">
        <f>(Visit12Mo!J39)</f>
        <v>0</v>
      </c>
      <c r="K39" s="42"/>
      <c r="L39" s="36">
        <f>(Visit12Mo!L39)</f>
        <v>0</v>
      </c>
      <c r="M39" s="37"/>
      <c r="N39" s="38"/>
      <c r="O39" s="42">
        <f>(Visit12Mo!O39)</f>
        <v>0</v>
      </c>
      <c r="P39" s="42"/>
      <c r="Q39" s="42"/>
      <c r="R39" s="42"/>
      <c r="S39" s="42"/>
      <c r="T39" s="42">
        <f>(Visit12Mo!T39)</f>
        <v>0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f>(Visit12Mo!AH39)</f>
        <v>0</v>
      </c>
      <c r="AI39" s="42"/>
      <c r="AJ39" s="42"/>
      <c r="AK39" s="42">
        <f>(Visit12Mo!AK39)</f>
        <v>0</v>
      </c>
      <c r="AL39" s="42"/>
      <c r="AM39" s="42"/>
      <c r="AN39" s="42"/>
      <c r="AO39" s="42"/>
      <c r="AP39" s="36">
        <f>(Visit12Mo!AP39)</f>
        <v>0</v>
      </c>
      <c r="AQ39" s="37"/>
      <c r="AR39" s="37"/>
      <c r="AS39" s="37"/>
      <c r="AT39" s="38"/>
      <c r="AU39" s="42">
        <f>(Visit12Mo!AU39)</f>
        <v>0</v>
      </c>
      <c r="AV39" s="42"/>
      <c r="AW39" s="42"/>
      <c r="AX39" s="42">
        <f>(Visit12Mo!AX39)</f>
        <v>0</v>
      </c>
      <c r="AY39" s="42"/>
      <c r="AZ39" s="42"/>
      <c r="BA39" s="42"/>
      <c r="BB39" s="42">
        <f>(Visit12Mo!BB39)</f>
        <v>0</v>
      </c>
      <c r="BC39" s="42"/>
      <c r="BD39" s="42"/>
      <c r="BE39" s="42"/>
    </row>
    <row r="40" spans="2:57" ht="14.25">
      <c r="B40" s="35" t="s">
        <v>18</v>
      </c>
      <c r="C40" s="35"/>
      <c r="D40" s="35"/>
      <c r="E40" s="35"/>
      <c r="F40" s="35"/>
      <c r="G40" s="35"/>
      <c r="H40" s="42">
        <f>(Visit12Mo!H40)</f>
        <v>0</v>
      </c>
      <c r="I40" s="42"/>
      <c r="J40" s="42">
        <f>(Visit12Mo!J40)</f>
        <v>0</v>
      </c>
      <c r="K40" s="42"/>
      <c r="L40" s="36">
        <f>(Visit12Mo!L40)</f>
        <v>0</v>
      </c>
      <c r="M40" s="37"/>
      <c r="N40" s="38"/>
      <c r="O40" s="42">
        <f>(Visit12Mo!O40)</f>
        <v>0</v>
      </c>
      <c r="P40" s="42"/>
      <c r="Q40" s="42"/>
      <c r="R40" s="42"/>
      <c r="S40" s="42"/>
      <c r="T40" s="42">
        <f>(Visit12Mo!T40)</f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>
        <f>(Visit12Mo!AH40)</f>
        <v>0</v>
      </c>
      <c r="AI40" s="42"/>
      <c r="AJ40" s="42"/>
      <c r="AK40" s="42">
        <f>(Visit12Mo!AK40)</f>
        <v>0</v>
      </c>
      <c r="AL40" s="42"/>
      <c r="AM40" s="42"/>
      <c r="AN40" s="42"/>
      <c r="AO40" s="42"/>
      <c r="AP40" s="36">
        <f>(Visit12Mo!AP40)</f>
        <v>0</v>
      </c>
      <c r="AQ40" s="37"/>
      <c r="AR40" s="37"/>
      <c r="AS40" s="37"/>
      <c r="AT40" s="38"/>
      <c r="AU40" s="42">
        <f>(Visit12Mo!AU40)</f>
        <v>0</v>
      </c>
      <c r="AV40" s="42"/>
      <c r="AW40" s="42"/>
      <c r="AX40" s="42">
        <f>(Visit12Mo!AX40)</f>
        <v>0</v>
      </c>
      <c r="AY40" s="42"/>
      <c r="AZ40" s="42"/>
      <c r="BA40" s="42"/>
      <c r="BB40" s="42">
        <f>(Visit12Mo!BB40)</f>
        <v>0</v>
      </c>
      <c r="BC40" s="42"/>
      <c r="BD40" s="42"/>
      <c r="BE40" s="42"/>
    </row>
    <row r="41" spans="2:57" ht="14.25">
      <c r="B41" s="35" t="s">
        <v>18</v>
      </c>
      <c r="C41" s="35"/>
      <c r="D41" s="35"/>
      <c r="E41" s="35"/>
      <c r="F41" s="35"/>
      <c r="G41" s="35"/>
      <c r="H41" s="42">
        <f>(Visit12Mo!H41)</f>
        <v>0</v>
      </c>
      <c r="I41" s="42"/>
      <c r="J41" s="42">
        <f>(Visit12Mo!J41)</f>
        <v>0</v>
      </c>
      <c r="K41" s="42"/>
      <c r="L41" s="36">
        <f>(Visit12Mo!L41)</f>
        <v>0</v>
      </c>
      <c r="M41" s="37"/>
      <c r="N41" s="38"/>
      <c r="O41" s="42">
        <f>(Visit12Mo!O41)</f>
        <v>0</v>
      </c>
      <c r="P41" s="42"/>
      <c r="Q41" s="42"/>
      <c r="R41" s="42"/>
      <c r="S41" s="42"/>
      <c r="T41" s="42">
        <f>(Visit12Mo!T41)</f>
        <v>0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>
        <f>(Visit12Mo!AH41)</f>
        <v>0</v>
      </c>
      <c r="AI41" s="42"/>
      <c r="AJ41" s="42"/>
      <c r="AK41" s="42">
        <f>(Visit12Mo!AK41)</f>
        <v>0</v>
      </c>
      <c r="AL41" s="42"/>
      <c r="AM41" s="42"/>
      <c r="AN41" s="42"/>
      <c r="AO41" s="42"/>
      <c r="AP41" s="36">
        <f>(Visit12Mo!AP41)</f>
        <v>0</v>
      </c>
      <c r="AQ41" s="37"/>
      <c r="AR41" s="37"/>
      <c r="AS41" s="37"/>
      <c r="AT41" s="38"/>
      <c r="AU41" s="42">
        <f>(Visit12Mo!AU41)</f>
        <v>0</v>
      </c>
      <c r="AV41" s="42"/>
      <c r="AW41" s="42"/>
      <c r="AX41" s="42">
        <f>(Visit12Mo!AX41)</f>
        <v>0</v>
      </c>
      <c r="AY41" s="42"/>
      <c r="AZ41" s="42"/>
      <c r="BA41" s="42"/>
      <c r="BB41" s="42">
        <f>(Visit12Mo!BB41)</f>
        <v>0</v>
      </c>
      <c r="BC41" s="42"/>
      <c r="BD41" s="42"/>
      <c r="BE41" s="42"/>
    </row>
    <row r="42" spans="2:57" ht="14.25">
      <c r="B42" s="35" t="s">
        <v>18</v>
      </c>
      <c r="C42" s="35"/>
      <c r="D42" s="35"/>
      <c r="E42" s="35"/>
      <c r="F42" s="35"/>
      <c r="G42" s="35"/>
      <c r="H42" s="42">
        <f>(Visit12Mo!H42)</f>
        <v>0</v>
      </c>
      <c r="I42" s="42"/>
      <c r="J42" s="42">
        <f>(Visit12Mo!J42)</f>
        <v>0</v>
      </c>
      <c r="K42" s="42"/>
      <c r="L42" s="36">
        <f>(Visit12Mo!L42)</f>
        <v>0</v>
      </c>
      <c r="M42" s="37"/>
      <c r="N42" s="38"/>
      <c r="O42" s="42">
        <f>(Visit12Mo!O42)</f>
        <v>0</v>
      </c>
      <c r="P42" s="42"/>
      <c r="Q42" s="42"/>
      <c r="R42" s="42"/>
      <c r="S42" s="42"/>
      <c r="T42" s="42">
        <f>(Visit12Mo!T42)</f>
        <v>0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f>(Visit12Mo!AH42)</f>
        <v>0</v>
      </c>
      <c r="AI42" s="42"/>
      <c r="AJ42" s="42"/>
      <c r="AK42" s="42">
        <f>(Visit12Mo!AK42)</f>
        <v>0</v>
      </c>
      <c r="AL42" s="42"/>
      <c r="AM42" s="42"/>
      <c r="AN42" s="42"/>
      <c r="AO42" s="42"/>
      <c r="AP42" s="36">
        <f>(Visit12Mo!AP42)</f>
        <v>0</v>
      </c>
      <c r="AQ42" s="37"/>
      <c r="AR42" s="37"/>
      <c r="AS42" s="37"/>
      <c r="AT42" s="38"/>
      <c r="AU42" s="42">
        <f>(Visit12Mo!AU42)</f>
        <v>0</v>
      </c>
      <c r="AV42" s="42"/>
      <c r="AW42" s="42"/>
      <c r="AX42" s="42">
        <f>(Visit12Mo!AX42)</f>
        <v>0</v>
      </c>
      <c r="AY42" s="42"/>
      <c r="AZ42" s="42"/>
      <c r="BA42" s="42"/>
      <c r="BB42" s="42">
        <f>(Visit12Mo!BB42)</f>
        <v>0</v>
      </c>
      <c r="BC42" s="42"/>
      <c r="BD42" s="42"/>
      <c r="BE42" s="42"/>
    </row>
    <row r="43" spans="2:57" ht="14.25">
      <c r="B43" s="35" t="s">
        <v>18</v>
      </c>
      <c r="C43" s="35"/>
      <c r="D43" s="35"/>
      <c r="E43" s="35"/>
      <c r="F43" s="35"/>
      <c r="G43" s="35"/>
      <c r="H43" s="42">
        <f>(Visit12Mo!H43)</f>
        <v>0</v>
      </c>
      <c r="I43" s="42"/>
      <c r="J43" s="42">
        <f>(Visit12Mo!J43)</f>
        <v>0</v>
      </c>
      <c r="K43" s="42"/>
      <c r="L43" s="36">
        <f>(Visit12Mo!L43)</f>
        <v>0</v>
      </c>
      <c r="M43" s="37"/>
      <c r="N43" s="38"/>
      <c r="O43" s="42">
        <f>(Visit12Mo!O43)</f>
        <v>0</v>
      </c>
      <c r="P43" s="42"/>
      <c r="Q43" s="42"/>
      <c r="R43" s="42"/>
      <c r="S43" s="42"/>
      <c r="T43" s="42">
        <f>(Visit12Mo!T43)</f>
        <v>0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f>(Visit12Mo!AH43)</f>
        <v>0</v>
      </c>
      <c r="AI43" s="42"/>
      <c r="AJ43" s="42"/>
      <c r="AK43" s="42">
        <f>(Visit12Mo!AK43)</f>
        <v>0</v>
      </c>
      <c r="AL43" s="42"/>
      <c r="AM43" s="42"/>
      <c r="AN43" s="42"/>
      <c r="AO43" s="42"/>
      <c r="AP43" s="36">
        <f>(Visit12Mo!AP43)</f>
        <v>0</v>
      </c>
      <c r="AQ43" s="37"/>
      <c r="AR43" s="37"/>
      <c r="AS43" s="37"/>
      <c r="AT43" s="38"/>
      <c r="AU43" s="42">
        <f>(Visit12Mo!AU43)</f>
        <v>0</v>
      </c>
      <c r="AV43" s="42"/>
      <c r="AW43" s="42"/>
      <c r="AX43" s="42">
        <f>(Visit12Mo!AX43)</f>
        <v>0</v>
      </c>
      <c r="AY43" s="42"/>
      <c r="AZ43" s="42"/>
      <c r="BA43" s="42"/>
      <c r="BB43" s="42">
        <f>(Visit12Mo!BB43)</f>
        <v>0</v>
      </c>
      <c r="BC43" s="42"/>
      <c r="BD43" s="42"/>
      <c r="BE43" s="42"/>
    </row>
    <row r="44" spans="2:57" ht="14.25">
      <c r="B44" s="35" t="s">
        <v>18</v>
      </c>
      <c r="C44" s="35"/>
      <c r="D44" s="35"/>
      <c r="E44" s="35"/>
      <c r="F44" s="35"/>
      <c r="G44" s="35"/>
      <c r="H44" s="42">
        <f>(Visit12Mo!H44)</f>
        <v>0</v>
      </c>
      <c r="I44" s="42"/>
      <c r="J44" s="42">
        <f>(Visit12Mo!J44)</f>
        <v>0</v>
      </c>
      <c r="K44" s="42"/>
      <c r="L44" s="36">
        <f>(Visit12Mo!L44)</f>
        <v>0</v>
      </c>
      <c r="M44" s="37"/>
      <c r="N44" s="38"/>
      <c r="O44" s="42">
        <f>(Visit12Mo!O44)</f>
        <v>0</v>
      </c>
      <c r="P44" s="42"/>
      <c r="Q44" s="42"/>
      <c r="R44" s="42"/>
      <c r="S44" s="42"/>
      <c r="T44" s="42">
        <f>(Visit12Mo!T44)</f>
        <v>0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f>(Visit12Mo!AH44)</f>
        <v>0</v>
      </c>
      <c r="AI44" s="42"/>
      <c r="AJ44" s="42"/>
      <c r="AK44" s="42">
        <f>(Visit12Mo!AK44)</f>
        <v>0</v>
      </c>
      <c r="AL44" s="42"/>
      <c r="AM44" s="42"/>
      <c r="AN44" s="42"/>
      <c r="AO44" s="42"/>
      <c r="AP44" s="36">
        <f>(Visit12Mo!AP44)</f>
        <v>0</v>
      </c>
      <c r="AQ44" s="37"/>
      <c r="AR44" s="37"/>
      <c r="AS44" s="37"/>
      <c r="AT44" s="38"/>
      <c r="AU44" s="42">
        <f>(Visit12Mo!AU44)</f>
        <v>0</v>
      </c>
      <c r="AV44" s="42"/>
      <c r="AW44" s="42"/>
      <c r="AX44" s="42">
        <f>(Visit12Mo!AX44)</f>
        <v>0</v>
      </c>
      <c r="AY44" s="42"/>
      <c r="AZ44" s="42"/>
      <c r="BA44" s="42"/>
      <c r="BB44" s="42">
        <f>(Visit12Mo!BB44)</f>
        <v>0</v>
      </c>
      <c r="BC44" s="42"/>
      <c r="BD44" s="42"/>
      <c r="BE44" s="42"/>
    </row>
    <row r="45" spans="2:57" ht="14.25">
      <c r="B45" s="35" t="s">
        <v>18</v>
      </c>
      <c r="C45" s="35"/>
      <c r="D45" s="35"/>
      <c r="E45" s="35"/>
      <c r="F45" s="35"/>
      <c r="G45" s="35"/>
      <c r="H45" s="42">
        <f>(Visit12Mo!H45)</f>
        <v>0</v>
      </c>
      <c r="I45" s="42"/>
      <c r="J45" s="42">
        <f>(Visit12Mo!J45)</f>
        <v>0</v>
      </c>
      <c r="K45" s="42"/>
      <c r="L45" s="36">
        <f>(Visit12Mo!L45)</f>
        <v>0</v>
      </c>
      <c r="M45" s="37"/>
      <c r="N45" s="38"/>
      <c r="O45" s="42">
        <f>(Visit12Mo!O45)</f>
        <v>0</v>
      </c>
      <c r="P45" s="42"/>
      <c r="Q45" s="42"/>
      <c r="R45" s="42"/>
      <c r="S45" s="42"/>
      <c r="T45" s="42">
        <f>(Visit12Mo!T45)</f>
        <v>0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>
        <f>(Visit12Mo!AH45)</f>
        <v>0</v>
      </c>
      <c r="AI45" s="42"/>
      <c r="AJ45" s="42"/>
      <c r="AK45" s="42">
        <f>(Visit12Mo!AK45)</f>
        <v>0</v>
      </c>
      <c r="AL45" s="42"/>
      <c r="AM45" s="42"/>
      <c r="AN45" s="42"/>
      <c r="AO45" s="42"/>
      <c r="AP45" s="36">
        <f>(Visit12Mo!AP45)</f>
        <v>0</v>
      </c>
      <c r="AQ45" s="37"/>
      <c r="AR45" s="37"/>
      <c r="AS45" s="37"/>
      <c r="AT45" s="38"/>
      <c r="AU45" s="42">
        <f>(Visit12Mo!AU45)</f>
        <v>0</v>
      </c>
      <c r="AV45" s="42"/>
      <c r="AW45" s="42"/>
      <c r="AX45" s="42">
        <f>(Visit12Mo!AX45)</f>
        <v>0</v>
      </c>
      <c r="AY45" s="42"/>
      <c r="AZ45" s="42"/>
      <c r="BA45" s="42"/>
      <c r="BB45" s="42">
        <f>(Visit12Mo!BB45)</f>
        <v>0</v>
      </c>
      <c r="BC45" s="42"/>
      <c r="BD45" s="42"/>
      <c r="BE45" s="42"/>
    </row>
    <row r="46" spans="2:57" ht="14.25">
      <c r="B46" s="35" t="s">
        <v>18</v>
      </c>
      <c r="C46" s="35"/>
      <c r="D46" s="35"/>
      <c r="E46" s="35"/>
      <c r="F46" s="35"/>
      <c r="G46" s="35"/>
      <c r="H46" s="42">
        <f>(Visit12Mo!H46)</f>
        <v>0</v>
      </c>
      <c r="I46" s="42"/>
      <c r="J46" s="42">
        <f>(Visit12Mo!J46)</f>
        <v>0</v>
      </c>
      <c r="K46" s="42"/>
      <c r="L46" s="36">
        <f>(Visit12Mo!L46)</f>
        <v>0</v>
      </c>
      <c r="M46" s="37"/>
      <c r="N46" s="38"/>
      <c r="O46" s="42">
        <f>(Visit12Mo!O46)</f>
        <v>0</v>
      </c>
      <c r="P46" s="42"/>
      <c r="Q46" s="42"/>
      <c r="R46" s="42"/>
      <c r="S46" s="42"/>
      <c r="T46" s="42">
        <f>(Visit12Mo!T46)</f>
        <v>0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>
        <f>(Visit12Mo!AH46)</f>
        <v>0</v>
      </c>
      <c r="AI46" s="42"/>
      <c r="AJ46" s="42"/>
      <c r="AK46" s="42">
        <f>(Visit12Mo!AK46)</f>
        <v>0</v>
      </c>
      <c r="AL46" s="42"/>
      <c r="AM46" s="42"/>
      <c r="AN46" s="42"/>
      <c r="AO46" s="42"/>
      <c r="AP46" s="36">
        <f>(Visit12Mo!AP46)</f>
        <v>0</v>
      </c>
      <c r="AQ46" s="37"/>
      <c r="AR46" s="37"/>
      <c r="AS46" s="37"/>
      <c r="AT46" s="38"/>
      <c r="AU46" s="42">
        <f>(Visit12Mo!AU46)</f>
        <v>0</v>
      </c>
      <c r="AV46" s="42"/>
      <c r="AW46" s="42"/>
      <c r="AX46" s="42">
        <f>(Visit12Mo!AX46)</f>
        <v>0</v>
      </c>
      <c r="AY46" s="42"/>
      <c r="AZ46" s="42"/>
      <c r="BA46" s="42"/>
      <c r="BB46" s="42">
        <f>(Visit12Mo!BB46)</f>
        <v>0</v>
      </c>
      <c r="BC46" s="42"/>
      <c r="BD46" s="42"/>
      <c r="BE46" s="42"/>
    </row>
    <row r="47" spans="2:57" ht="14.25">
      <c r="B47" s="35" t="s">
        <v>18</v>
      </c>
      <c r="C47" s="35"/>
      <c r="D47" s="35"/>
      <c r="E47" s="35"/>
      <c r="F47" s="35"/>
      <c r="G47" s="35"/>
      <c r="H47" s="42">
        <f>(Visit12Mo!H47)</f>
        <v>0</v>
      </c>
      <c r="I47" s="42"/>
      <c r="J47" s="42">
        <f>(Visit12Mo!J47)</f>
        <v>0</v>
      </c>
      <c r="K47" s="42"/>
      <c r="L47" s="36">
        <f>(Visit12Mo!L47)</f>
        <v>0</v>
      </c>
      <c r="M47" s="37"/>
      <c r="N47" s="38"/>
      <c r="O47" s="42">
        <f>(Visit12Mo!O47)</f>
        <v>0</v>
      </c>
      <c r="P47" s="42"/>
      <c r="Q47" s="42"/>
      <c r="R47" s="42"/>
      <c r="S47" s="42"/>
      <c r="T47" s="42">
        <f>(Visit12Mo!T47)</f>
        <v>0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>
        <f>(Visit12Mo!AH47)</f>
        <v>0</v>
      </c>
      <c r="AI47" s="42"/>
      <c r="AJ47" s="42"/>
      <c r="AK47" s="42">
        <f>(Visit12Mo!AK47)</f>
        <v>0</v>
      </c>
      <c r="AL47" s="42"/>
      <c r="AM47" s="42"/>
      <c r="AN47" s="42"/>
      <c r="AO47" s="42"/>
      <c r="AP47" s="36">
        <f>(Visit12Mo!AP47)</f>
        <v>0</v>
      </c>
      <c r="AQ47" s="37"/>
      <c r="AR47" s="37"/>
      <c r="AS47" s="37"/>
      <c r="AT47" s="38"/>
      <c r="AU47" s="42">
        <f>(Visit12Mo!AU47)</f>
        <v>0</v>
      </c>
      <c r="AV47" s="42"/>
      <c r="AW47" s="42"/>
      <c r="AX47" s="42">
        <f>(Visit12Mo!AX47)</f>
        <v>0</v>
      </c>
      <c r="AY47" s="42"/>
      <c r="AZ47" s="42"/>
      <c r="BA47" s="42"/>
      <c r="BB47" s="42">
        <f>(Visit12Mo!BB47)</f>
        <v>0</v>
      </c>
      <c r="BC47" s="42"/>
      <c r="BD47" s="42"/>
      <c r="BE47" s="42"/>
    </row>
    <row r="48" spans="2:57" ht="14.25">
      <c r="B48" s="35" t="s">
        <v>18</v>
      </c>
      <c r="C48" s="35"/>
      <c r="D48" s="35"/>
      <c r="E48" s="35"/>
      <c r="F48" s="35"/>
      <c r="G48" s="35"/>
      <c r="H48" s="42">
        <f>(Visit12Mo!H48)</f>
        <v>0</v>
      </c>
      <c r="I48" s="42"/>
      <c r="J48" s="42">
        <f>(Visit12Mo!J48)</f>
        <v>0</v>
      </c>
      <c r="K48" s="42"/>
      <c r="L48" s="36">
        <f>(Visit12Mo!L48)</f>
        <v>0</v>
      </c>
      <c r="M48" s="37"/>
      <c r="N48" s="38"/>
      <c r="O48" s="42">
        <f>(Visit12Mo!O48)</f>
        <v>0</v>
      </c>
      <c r="P48" s="42"/>
      <c r="Q48" s="42"/>
      <c r="R48" s="42"/>
      <c r="S48" s="42"/>
      <c r="T48" s="42">
        <f>(Visit12Mo!T48)</f>
        <v>0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>
        <f>(Visit12Mo!AH48)</f>
        <v>0</v>
      </c>
      <c r="AI48" s="42"/>
      <c r="AJ48" s="42"/>
      <c r="AK48" s="42">
        <f>(Visit12Mo!AK48)</f>
        <v>0</v>
      </c>
      <c r="AL48" s="42"/>
      <c r="AM48" s="42"/>
      <c r="AN48" s="42"/>
      <c r="AO48" s="42"/>
      <c r="AP48" s="36">
        <f>(Visit12Mo!AP48)</f>
        <v>0</v>
      </c>
      <c r="AQ48" s="37"/>
      <c r="AR48" s="37"/>
      <c r="AS48" s="37"/>
      <c r="AT48" s="38"/>
      <c r="AU48" s="42">
        <f>(Visit12Mo!AU48)</f>
        <v>0</v>
      </c>
      <c r="AV48" s="42"/>
      <c r="AW48" s="42"/>
      <c r="AX48" s="42">
        <f>(Visit12Mo!AX48)</f>
        <v>0</v>
      </c>
      <c r="AY48" s="42"/>
      <c r="AZ48" s="42"/>
      <c r="BA48" s="42"/>
      <c r="BB48" s="42">
        <f>(Visit12Mo!BB48)</f>
        <v>0</v>
      </c>
      <c r="BC48" s="42"/>
      <c r="BD48" s="42"/>
      <c r="BE48" s="42"/>
    </row>
    <row r="49" spans="2:57" ht="14.25">
      <c r="B49" s="35" t="s">
        <v>18</v>
      </c>
      <c r="C49" s="35"/>
      <c r="D49" s="35"/>
      <c r="E49" s="35"/>
      <c r="F49" s="35"/>
      <c r="G49" s="35"/>
      <c r="H49" s="42">
        <f>(Visit12Mo!H49)</f>
        <v>0</v>
      </c>
      <c r="I49" s="42"/>
      <c r="J49" s="42">
        <f>(Visit12Mo!J49)</f>
        <v>0</v>
      </c>
      <c r="K49" s="42"/>
      <c r="L49" s="36">
        <f>(Visit12Mo!L49)</f>
        <v>0</v>
      </c>
      <c r="M49" s="37"/>
      <c r="N49" s="38"/>
      <c r="O49" s="42">
        <f>(Visit12Mo!O49)</f>
        <v>0</v>
      </c>
      <c r="P49" s="42"/>
      <c r="Q49" s="42"/>
      <c r="R49" s="42"/>
      <c r="S49" s="42"/>
      <c r="T49" s="42">
        <f>(Visit12Mo!T49)</f>
        <v>0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>
        <f>(Visit12Mo!AH49)</f>
        <v>0</v>
      </c>
      <c r="AI49" s="42"/>
      <c r="AJ49" s="42"/>
      <c r="AK49" s="42">
        <f>(Visit12Mo!AK49)</f>
        <v>0</v>
      </c>
      <c r="AL49" s="42"/>
      <c r="AM49" s="42"/>
      <c r="AN49" s="42"/>
      <c r="AO49" s="42"/>
      <c r="AP49" s="36">
        <f>(Visit12Mo!AP49)</f>
        <v>0</v>
      </c>
      <c r="AQ49" s="37"/>
      <c r="AR49" s="37"/>
      <c r="AS49" s="37"/>
      <c r="AT49" s="38"/>
      <c r="AU49" s="42">
        <f>(Visit12Mo!AU49)</f>
        <v>0</v>
      </c>
      <c r="AV49" s="42"/>
      <c r="AW49" s="42"/>
      <c r="AX49" s="42">
        <f>(Visit12Mo!AX49)</f>
        <v>0</v>
      </c>
      <c r="AY49" s="42"/>
      <c r="AZ49" s="42"/>
      <c r="BA49" s="42"/>
      <c r="BB49" s="42">
        <f>(Visit12Mo!BB49)</f>
        <v>0</v>
      </c>
      <c r="BC49" s="42"/>
      <c r="BD49" s="42"/>
      <c r="BE49" s="42"/>
    </row>
    <row r="50" spans="1:58" ht="12.75" customHeight="1">
      <c r="A50" s="137" t="s">
        <v>144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</row>
    <row r="51" spans="1:58" ht="12.7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</row>
    <row r="52" spans="1:58" ht="15">
      <c r="A52" s="46" t="s">
        <v>35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2">
        <f>(Visit12Mo!R52)</f>
        <v>0</v>
      </c>
      <c r="S52" s="42"/>
      <c r="T52" s="46" t="s">
        <v>39</v>
      </c>
      <c r="U52" s="46"/>
      <c r="V52" s="46"/>
      <c r="W52" s="46"/>
      <c r="X52" s="42">
        <f>(Visit12Mo!X52)</f>
        <v>0</v>
      </c>
      <c r="Y52" s="42"/>
      <c r="Z52" s="42"/>
      <c r="AA52" s="42"/>
      <c r="AB52" s="42"/>
      <c r="AC52" s="42"/>
      <c r="AD52" s="42"/>
      <c r="AE52" s="42"/>
      <c r="AF52" s="42"/>
      <c r="AG52" s="42"/>
      <c r="AH52" s="46" t="s">
        <v>38</v>
      </c>
      <c r="AI52" s="46"/>
      <c r="AJ52" s="46"/>
      <c r="AK52" s="46"/>
      <c r="AL52" s="46"/>
      <c r="AM52" s="46"/>
      <c r="AN52" s="46"/>
      <c r="AO52" s="46"/>
      <c r="AP52" s="46"/>
      <c r="AQ52" s="46"/>
      <c r="AR52" s="42" t="str">
        <f>(Visit12Mo!AR52)</f>
        <v>N</v>
      </c>
      <c r="AS52" s="42"/>
      <c r="AT52" s="46" t="s">
        <v>39</v>
      </c>
      <c r="AU52" s="46"/>
      <c r="AV52" s="46"/>
      <c r="AW52" s="46"/>
      <c r="AX52" s="42">
        <f>(Visit12Mo!AX52)</f>
        <v>0</v>
      </c>
      <c r="AY52" s="42"/>
      <c r="AZ52" s="42"/>
      <c r="BA52" s="42"/>
      <c r="BB52" s="42"/>
      <c r="BC52" s="42"/>
      <c r="BD52" s="42"/>
      <c r="BE52" s="42"/>
      <c r="BF52" s="42"/>
    </row>
    <row r="54" spans="3:56" ht="15" customHeight="1">
      <c r="C54" s="46" t="s">
        <v>4</v>
      </c>
      <c r="D54" s="46"/>
      <c r="E54" s="46"/>
      <c r="F54" s="46"/>
      <c r="G54" s="46"/>
      <c r="H54" s="46"/>
      <c r="I54" s="46"/>
      <c r="J54" s="46"/>
      <c r="K54" s="46" t="s">
        <v>29</v>
      </c>
      <c r="L54" s="46"/>
      <c r="M54" s="86" t="s">
        <v>7</v>
      </c>
      <c r="N54" s="46"/>
      <c r="O54" s="46"/>
      <c r="P54" s="46"/>
      <c r="Q54" s="46"/>
      <c r="R54" s="46"/>
      <c r="S54" s="86" t="s">
        <v>6</v>
      </c>
      <c r="T54" s="46"/>
      <c r="U54" s="46"/>
      <c r="V54" s="46"/>
      <c r="W54" s="46"/>
      <c r="X54" s="86" t="s">
        <v>40</v>
      </c>
      <c r="Y54" s="46"/>
      <c r="Z54" s="46"/>
      <c r="AA54" s="46"/>
      <c r="AB54" s="46"/>
      <c r="AE54" s="46" t="s">
        <v>8</v>
      </c>
      <c r="AF54" s="46"/>
      <c r="AG54" s="46"/>
      <c r="AH54" s="46"/>
      <c r="AI54" s="46"/>
      <c r="AJ54" s="46"/>
      <c r="AK54" s="46"/>
      <c r="AL54" s="46"/>
      <c r="AM54" s="46" t="s">
        <v>29</v>
      </c>
      <c r="AN54" s="46"/>
      <c r="AO54" s="86" t="s">
        <v>57</v>
      </c>
      <c r="AP54" s="46"/>
      <c r="AQ54" s="46"/>
      <c r="AR54" s="46"/>
      <c r="AS54" s="46"/>
      <c r="AT54" s="46"/>
      <c r="AU54" s="86" t="s">
        <v>6</v>
      </c>
      <c r="AV54" s="46"/>
      <c r="AW54" s="46"/>
      <c r="AX54" s="46"/>
      <c r="AY54" s="46"/>
      <c r="AZ54" s="86" t="s">
        <v>40</v>
      </c>
      <c r="BA54" s="46"/>
      <c r="BB54" s="46"/>
      <c r="BC54" s="46"/>
      <c r="BD54" s="46"/>
    </row>
    <row r="55" spans="3:56" ht="14.25" customHeight="1">
      <c r="C55" s="35" t="s">
        <v>2</v>
      </c>
      <c r="D55" s="35"/>
      <c r="E55" s="35"/>
      <c r="F55" s="35"/>
      <c r="G55" s="35"/>
      <c r="H55" s="35"/>
      <c r="I55" s="35"/>
      <c r="J55" s="35"/>
      <c r="K55" s="42">
        <f>(Visit12Mo!K55)</f>
        <v>0</v>
      </c>
      <c r="L55" s="42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E55" s="35" t="s">
        <v>2</v>
      </c>
      <c r="AF55" s="35"/>
      <c r="AG55" s="35"/>
      <c r="AH55" s="35"/>
      <c r="AI55" s="35"/>
      <c r="AJ55" s="35"/>
      <c r="AK55" s="35"/>
      <c r="AL55" s="35"/>
      <c r="AM55" s="42">
        <f>(Visit12Mo!AM55)</f>
        <v>0</v>
      </c>
      <c r="AN55" s="42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3:56" ht="14.25">
      <c r="C56" s="35" t="s">
        <v>3</v>
      </c>
      <c r="D56" s="35"/>
      <c r="E56" s="35"/>
      <c r="F56" s="35"/>
      <c r="G56" s="35"/>
      <c r="H56" s="35"/>
      <c r="I56" s="35"/>
      <c r="J56" s="35"/>
      <c r="K56" s="42">
        <f>(Visit12Mo!K56)</f>
        <v>0</v>
      </c>
      <c r="L56" s="42"/>
      <c r="M56" s="42">
        <f>(Visit12Mo!M56)</f>
        <v>0</v>
      </c>
      <c r="N56" s="42"/>
      <c r="O56" s="42"/>
      <c r="P56" s="42"/>
      <c r="Q56" s="42"/>
      <c r="R56" s="42"/>
      <c r="S56" s="42">
        <f>(Visit12Mo!S56)</f>
        <v>0</v>
      </c>
      <c r="T56" s="42"/>
      <c r="U56" s="42"/>
      <c r="V56" s="42"/>
      <c r="W56" s="42"/>
      <c r="X56" s="42">
        <f>(Visit12Mo!X56)</f>
        <v>0</v>
      </c>
      <c r="Y56" s="42"/>
      <c r="Z56" s="42"/>
      <c r="AA56" s="42"/>
      <c r="AB56" s="42"/>
      <c r="AE56" s="35" t="s">
        <v>3</v>
      </c>
      <c r="AF56" s="35"/>
      <c r="AG56" s="35"/>
      <c r="AH56" s="35"/>
      <c r="AI56" s="35"/>
      <c r="AJ56" s="35"/>
      <c r="AK56" s="35"/>
      <c r="AL56" s="35"/>
      <c r="AM56" s="42">
        <f>(Visit12Mo!AM56)</f>
        <v>0</v>
      </c>
      <c r="AN56" s="42"/>
      <c r="AO56" s="42">
        <f>(Visit12Mo!AO56)</f>
        <v>0</v>
      </c>
      <c r="AP56" s="42"/>
      <c r="AQ56" s="42"/>
      <c r="AR56" s="42"/>
      <c r="AS56" s="42"/>
      <c r="AT56" s="42"/>
      <c r="AU56" s="42">
        <f>(Visit12Mo!AU56)</f>
        <v>0</v>
      </c>
      <c r="AV56" s="42"/>
      <c r="AW56" s="42"/>
      <c r="AX56" s="42"/>
      <c r="AY56" s="42"/>
      <c r="AZ56" s="42">
        <f>(Visit12Mo!AZ56)</f>
        <v>0</v>
      </c>
      <c r="BA56" s="42"/>
      <c r="BB56" s="42"/>
      <c r="BC56" s="42"/>
      <c r="BD56" s="42"/>
    </row>
    <row r="57" spans="3:56" ht="14.25">
      <c r="C57" s="35" t="s">
        <v>5</v>
      </c>
      <c r="D57" s="35"/>
      <c r="E57" s="35"/>
      <c r="F57" s="35"/>
      <c r="G57" s="35"/>
      <c r="H57" s="35"/>
      <c r="I57" s="35"/>
      <c r="J57" s="35"/>
      <c r="K57" s="42">
        <f>(Visit12Mo!K57)</f>
        <v>0</v>
      </c>
      <c r="L57" s="42"/>
      <c r="M57" s="42">
        <f>(Visit12Mo!M57)</f>
        <v>0</v>
      </c>
      <c r="N57" s="42"/>
      <c r="O57" s="42"/>
      <c r="P57" s="42"/>
      <c r="Q57" s="42"/>
      <c r="R57" s="42"/>
      <c r="S57" s="42">
        <f>(Visit12Mo!S57)</f>
        <v>0</v>
      </c>
      <c r="T57" s="42"/>
      <c r="U57" s="42"/>
      <c r="V57" s="42"/>
      <c r="W57" s="42"/>
      <c r="X57" s="81" t="s">
        <v>58</v>
      </c>
      <c r="Y57" s="70"/>
      <c r="Z57" s="70"/>
      <c r="AA57" s="70"/>
      <c r="AB57" s="70"/>
      <c r="AE57" s="35" t="s">
        <v>5</v>
      </c>
      <c r="AF57" s="35"/>
      <c r="AG57" s="35"/>
      <c r="AH57" s="35"/>
      <c r="AI57" s="35"/>
      <c r="AJ57" s="35"/>
      <c r="AK57" s="35"/>
      <c r="AL57" s="35"/>
      <c r="AM57" s="42">
        <f>(Visit12Mo!AM57)</f>
        <v>0</v>
      </c>
      <c r="AN57" s="42"/>
      <c r="AO57" s="42">
        <f>(Visit12Mo!AO57)</f>
        <v>0</v>
      </c>
      <c r="AP57" s="42"/>
      <c r="AQ57" s="42"/>
      <c r="AR57" s="42"/>
      <c r="AS57" s="42"/>
      <c r="AT57" s="42"/>
      <c r="AU57" s="42">
        <f>(Visit12Mo!AU57)</f>
        <v>0</v>
      </c>
      <c r="AV57" s="42"/>
      <c r="AW57" s="42"/>
      <c r="AX57" s="42"/>
      <c r="AY57" s="42"/>
      <c r="AZ57" s="81" t="s">
        <v>58</v>
      </c>
      <c r="BA57" s="70"/>
      <c r="BB57" s="70"/>
      <c r="BC57" s="70"/>
      <c r="BD57" s="70"/>
    </row>
    <row r="58" spans="3:56" ht="14.25">
      <c r="C58" s="7"/>
      <c r="D58" s="7"/>
      <c r="E58" s="7"/>
      <c r="F58" s="7"/>
      <c r="G58" s="7"/>
      <c r="H58" s="7"/>
      <c r="I58" s="7"/>
      <c r="J58" s="7"/>
      <c r="X58" s="8"/>
      <c r="Y58" s="6"/>
      <c r="Z58" s="6"/>
      <c r="AA58" s="6"/>
      <c r="AB58" s="6"/>
      <c r="AE58" s="72" t="s">
        <v>66</v>
      </c>
      <c r="AF58" s="73"/>
      <c r="AG58" s="73"/>
      <c r="AH58" s="73"/>
      <c r="AI58" s="73"/>
      <c r="AJ58" s="73"/>
      <c r="AK58" s="73"/>
      <c r="AL58" s="74"/>
      <c r="AM58" s="36">
        <f>(Visit12Mo!AM58)</f>
        <v>0</v>
      </c>
      <c r="AN58" s="38"/>
      <c r="AO58" s="35" t="s">
        <v>67</v>
      </c>
      <c r="AP58" s="35"/>
      <c r="AQ58" s="35"/>
      <c r="AR58" s="42">
        <f>(Visit12Mo!AR58)</f>
        <v>0</v>
      </c>
      <c r="AS58" s="42"/>
      <c r="AT58" s="35" t="s">
        <v>68</v>
      </c>
      <c r="AU58" s="35"/>
      <c r="AV58" s="35"/>
      <c r="AW58" s="42">
        <f>(Visit12Mo!AW58)</f>
        <v>0</v>
      </c>
      <c r="AX58" s="42"/>
      <c r="AY58" s="35" t="s">
        <v>69</v>
      </c>
      <c r="AZ58" s="35"/>
      <c r="BA58" s="35"/>
      <c r="BB58" s="35"/>
      <c r="BC58" s="42">
        <f>(Visit12Mo!BC58)</f>
        <v>0</v>
      </c>
      <c r="BD58" s="42"/>
    </row>
    <row r="60" spans="14:45" ht="14.25">
      <c r="N60" s="35" t="s">
        <v>41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42">
        <f>(Visit12Mo!AA60)</f>
        <v>0</v>
      </c>
      <c r="AB60" s="42"/>
      <c r="AE60" s="39" t="s">
        <v>42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>
        <f>(Visit12Mo!AR60)</f>
        <v>0</v>
      </c>
      <c r="AS60" s="42"/>
    </row>
    <row r="61" spans="14:25" ht="14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58" ht="15.75">
      <c r="A62" s="11"/>
      <c r="B62" s="11"/>
      <c r="C62" s="11"/>
      <c r="D62" s="59" t="s">
        <v>111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11"/>
      <c r="BE62" s="11"/>
      <c r="BF62" s="11"/>
    </row>
    <row r="64" spans="7:55" ht="14.25">
      <c r="G64" s="43" t="s">
        <v>44</v>
      </c>
      <c r="H64" s="43"/>
      <c r="I64" s="43"/>
      <c r="J64" s="43"/>
      <c r="K64" s="43"/>
      <c r="L64" s="43"/>
      <c r="M64" s="43"/>
      <c r="N64" s="43"/>
      <c r="O64" s="43"/>
      <c r="P64" s="43"/>
      <c r="Q64" s="42">
        <f>(Visit12Mo!Q64)</f>
        <v>0</v>
      </c>
      <c r="R64" s="42"/>
      <c r="S64" s="42"/>
      <c r="T64" s="42"/>
      <c r="W64" s="43" t="s">
        <v>45</v>
      </c>
      <c r="X64" s="43"/>
      <c r="Y64" s="43"/>
      <c r="Z64" s="43"/>
      <c r="AA64" s="43"/>
      <c r="AB64" s="43"/>
      <c r="AC64" s="43"/>
      <c r="AD64" s="43"/>
      <c r="AE64" s="43"/>
      <c r="AF64" s="43"/>
      <c r="AG64" s="42">
        <f>(Visit12Mo!AG64)</f>
        <v>0</v>
      </c>
      <c r="AH64" s="42"/>
      <c r="AI64" s="42"/>
      <c r="AJ64" s="42"/>
      <c r="AM64" s="43" t="s">
        <v>47</v>
      </c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2">
        <f>(Visit12Mo!AZ64)</f>
        <v>0</v>
      </c>
      <c r="BA64" s="42"/>
      <c r="BB64" s="42"/>
      <c r="BC64" s="42"/>
    </row>
    <row r="65" spans="7:55" ht="14.25">
      <c r="G65" s="43" t="s">
        <v>43</v>
      </c>
      <c r="H65" s="43"/>
      <c r="I65" s="43"/>
      <c r="J65" s="43"/>
      <c r="K65" s="43"/>
      <c r="L65" s="43"/>
      <c r="M65" s="43"/>
      <c r="N65" s="43"/>
      <c r="O65" s="43"/>
      <c r="P65" s="43"/>
      <c r="Q65" s="42">
        <f>(Visit12Mo!Q65)</f>
        <v>0</v>
      </c>
      <c r="R65" s="42"/>
      <c r="S65" s="42"/>
      <c r="T65" s="42"/>
      <c r="W65" s="43" t="s">
        <v>46</v>
      </c>
      <c r="X65" s="43"/>
      <c r="Y65" s="43"/>
      <c r="Z65" s="43"/>
      <c r="AA65" s="43"/>
      <c r="AB65" s="43"/>
      <c r="AC65" s="43"/>
      <c r="AD65" s="43"/>
      <c r="AE65" s="43"/>
      <c r="AF65" s="43"/>
      <c r="AG65" s="42">
        <f>(Visit12Mo!AG65)</f>
        <v>0</v>
      </c>
      <c r="AH65" s="42"/>
      <c r="AI65" s="42"/>
      <c r="AJ65" s="42"/>
      <c r="AM65" s="43" t="s">
        <v>48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2">
        <f>(Visit12Mo!AZ65)</f>
        <v>0</v>
      </c>
      <c r="BA65" s="42"/>
      <c r="BB65" s="42"/>
      <c r="BC65" s="42"/>
    </row>
    <row r="66" spans="7:55" ht="14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2:57" ht="14.25">
      <c r="B67" s="69" t="s">
        <v>60</v>
      </c>
      <c r="C67" s="69"/>
      <c r="D67" s="69"/>
      <c r="E67" s="69"/>
      <c r="F67" s="69"/>
      <c r="G67" s="69"/>
      <c r="H67" s="69"/>
      <c r="I67" s="69"/>
      <c r="J67" s="69"/>
      <c r="K67" s="69"/>
      <c r="L67" s="70">
        <f>IF(Q64&gt;0,Q64,Q65/2.2)</f>
        <v>0</v>
      </c>
      <c r="M67" s="70"/>
      <c r="N67" s="70"/>
      <c r="O67" s="70"/>
      <c r="P67" s="4"/>
      <c r="Q67" s="4"/>
      <c r="R67" s="69" t="s">
        <v>62</v>
      </c>
      <c r="S67" s="69"/>
      <c r="T67" s="69"/>
      <c r="U67" s="69"/>
      <c r="V67" s="69"/>
      <c r="W67" s="69"/>
      <c r="X67" s="69"/>
      <c r="Y67" s="69"/>
      <c r="Z67" s="69"/>
      <c r="AA67" s="69"/>
      <c r="AB67" s="70">
        <f>IF(AG64&gt;0,AG64,AG65*2.54)</f>
        <v>0</v>
      </c>
      <c r="AC67" s="70"/>
      <c r="AD67" s="70"/>
      <c r="AE67" s="70"/>
      <c r="AF67" s="5"/>
      <c r="AG67" s="70" t="s">
        <v>65</v>
      </c>
      <c r="AH67" s="70"/>
      <c r="AI67" s="70"/>
      <c r="AJ67" s="70"/>
      <c r="AK67" s="70"/>
      <c r="AL67" s="71" t="e">
        <f>L67/(AB67/100*AB67/100)</f>
        <v>#DIV/0!</v>
      </c>
      <c r="AM67" s="71"/>
      <c r="AN67" s="71"/>
      <c r="AO67" s="5"/>
      <c r="AP67" s="75" t="s">
        <v>64</v>
      </c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7"/>
      <c r="BB67" s="70">
        <f>IF(AZ64&gt;0,AZ64,AZ65*2.54)</f>
        <v>0</v>
      </c>
      <c r="BC67" s="70"/>
      <c r="BD67" s="70"/>
      <c r="BE67" s="70"/>
    </row>
    <row r="68" spans="2:57" ht="14.25">
      <c r="B68" s="69" t="s">
        <v>61</v>
      </c>
      <c r="C68" s="69"/>
      <c r="D68" s="69"/>
      <c r="E68" s="69"/>
      <c r="F68" s="69"/>
      <c r="G68" s="69"/>
      <c r="H68" s="69"/>
      <c r="I68" s="69"/>
      <c r="J68" s="69"/>
      <c r="K68" s="69"/>
      <c r="L68" s="70">
        <f>IF(Q65&gt;0,Q65,Q64*2.2)</f>
        <v>0</v>
      </c>
      <c r="M68" s="70"/>
      <c r="N68" s="70"/>
      <c r="O68" s="70"/>
      <c r="P68" s="4"/>
      <c r="Q68" s="4"/>
      <c r="R68" s="69" t="s">
        <v>63</v>
      </c>
      <c r="S68" s="69"/>
      <c r="T68" s="69"/>
      <c r="U68" s="69"/>
      <c r="V68" s="69"/>
      <c r="W68" s="69"/>
      <c r="X68" s="69"/>
      <c r="Y68" s="69"/>
      <c r="Z68" s="69"/>
      <c r="AA68" s="69"/>
      <c r="AB68" s="70">
        <f>IF(AG65&gt;0,AG65,AG64/2.54)</f>
        <v>0</v>
      </c>
      <c r="AC68" s="70"/>
      <c r="AD68" s="70"/>
      <c r="AE68" s="70"/>
      <c r="AF68" s="5"/>
      <c r="AG68" s="6"/>
      <c r="AH68" s="6"/>
      <c r="AI68" s="6"/>
      <c r="AJ68" s="6"/>
      <c r="AK68" s="4"/>
      <c r="AL68" s="4"/>
      <c r="AM68" s="5"/>
      <c r="AN68" s="5"/>
      <c r="AO68" s="5"/>
      <c r="AP68" s="75" t="s">
        <v>59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70">
        <f>IF(AZ65&gt;0,AZ65,AZ64/2.54)</f>
        <v>0</v>
      </c>
      <c r="BC68" s="70"/>
      <c r="BD68" s="70"/>
      <c r="BE68" s="70"/>
    </row>
    <row r="69" spans="2:57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6"/>
      <c r="N69" s="6"/>
      <c r="O69" s="6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6"/>
      <c r="AC69" s="6"/>
      <c r="AD69" s="6"/>
      <c r="AE69" s="6"/>
      <c r="AF69" s="5"/>
      <c r="AG69" s="6"/>
      <c r="AH69" s="6"/>
      <c r="AI69" s="6"/>
      <c r="AJ69" s="6"/>
      <c r="AK69" s="4"/>
      <c r="AL69" s="4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6"/>
      <c r="BC69" s="6"/>
      <c r="BD69" s="6"/>
      <c r="BE69" s="6"/>
    </row>
    <row r="70" spans="2:57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4"/>
      <c r="Q70" s="4"/>
      <c r="R70" s="69" t="s">
        <v>586</v>
      </c>
      <c r="S70" s="69"/>
      <c r="T70" s="69"/>
      <c r="U70" s="69"/>
      <c r="V70" s="69"/>
      <c r="W70" s="69"/>
      <c r="X70" s="69"/>
      <c r="Y70" s="69"/>
      <c r="Z70" s="69"/>
      <c r="AA70" s="69"/>
      <c r="AB70" s="42">
        <f>(Visit12Mo!AB70)</f>
        <v>0</v>
      </c>
      <c r="AC70" s="42"/>
      <c r="AD70" s="42"/>
      <c r="AE70" s="42"/>
      <c r="AF70" s="5"/>
      <c r="AG70" s="6"/>
      <c r="AH70" s="6"/>
      <c r="AI70" s="6"/>
      <c r="AJ70" s="6"/>
      <c r="AK70" s="4"/>
      <c r="AL70" s="4"/>
      <c r="AM70" s="5"/>
      <c r="AN70" s="5"/>
      <c r="AO70" s="5"/>
      <c r="AP70" s="138" t="s">
        <v>584</v>
      </c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40"/>
      <c r="BB70" s="70">
        <f>IF(AB70&gt;0,AB70,AB71*2.54)</f>
        <v>0</v>
      </c>
      <c r="BC70" s="70"/>
      <c r="BD70" s="70"/>
      <c r="BE70" s="70"/>
    </row>
    <row r="71" spans="2:57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6"/>
      <c r="N71" s="6"/>
      <c r="O71" s="6"/>
      <c r="P71" s="4"/>
      <c r="Q71" s="4"/>
      <c r="R71" s="69" t="s">
        <v>583</v>
      </c>
      <c r="S71" s="69"/>
      <c r="T71" s="69"/>
      <c r="U71" s="69"/>
      <c r="V71" s="69"/>
      <c r="W71" s="69"/>
      <c r="X71" s="69"/>
      <c r="Y71" s="69"/>
      <c r="Z71" s="69"/>
      <c r="AA71" s="69"/>
      <c r="AB71" s="42">
        <f>(Visit12Mo!AB71)</f>
        <v>0</v>
      </c>
      <c r="AC71" s="42"/>
      <c r="AD71" s="42"/>
      <c r="AE71" s="42"/>
      <c r="AF71" s="5"/>
      <c r="AG71" s="6"/>
      <c r="AH71" s="6"/>
      <c r="AI71" s="6"/>
      <c r="AJ71" s="6"/>
      <c r="AK71" s="4"/>
      <c r="AL71" s="4"/>
      <c r="AM71" s="5"/>
      <c r="AN71" s="5"/>
      <c r="AO71" s="5"/>
      <c r="AP71" s="75" t="s">
        <v>585</v>
      </c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7"/>
      <c r="BB71" s="70">
        <f>IF(AB71&gt;0,AB71,AB70/2.54)</f>
        <v>0</v>
      </c>
      <c r="BC71" s="70"/>
      <c r="BD71" s="70"/>
      <c r="BE71" s="70"/>
    </row>
    <row r="72" spans="7:55" ht="14.25"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4"/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6"/>
      <c r="AI72" s="6"/>
      <c r="AJ72" s="6"/>
      <c r="AK72" s="4"/>
      <c r="AL72" s="4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6"/>
      <c r="BA72" s="6"/>
      <c r="BB72" s="6"/>
      <c r="BC72" s="6"/>
    </row>
    <row r="73" spans="2:57" ht="14.25">
      <c r="B73" s="43" t="s">
        <v>49</v>
      </c>
      <c r="C73" s="43"/>
      <c r="D73" s="43"/>
      <c r="E73" s="43"/>
      <c r="F73" s="43"/>
      <c r="G73" s="43"/>
      <c r="H73" s="43"/>
      <c r="I73" s="43"/>
      <c r="J73" s="43"/>
      <c r="K73" s="43"/>
      <c r="L73" s="42"/>
      <c r="M73" s="42"/>
      <c r="N73" s="42"/>
      <c r="W73" s="43" t="s">
        <v>51</v>
      </c>
      <c r="X73" s="43"/>
      <c r="Y73" s="43"/>
      <c r="Z73" s="43"/>
      <c r="AA73" s="43"/>
      <c r="AB73" s="43"/>
      <c r="AC73" s="43"/>
      <c r="AD73" s="43"/>
      <c r="AE73" s="43"/>
      <c r="AF73" s="43"/>
      <c r="AG73" s="42"/>
      <c r="AH73" s="42"/>
      <c r="AI73" s="42"/>
      <c r="AS73" s="43" t="s">
        <v>150</v>
      </c>
      <c r="AT73" s="43"/>
      <c r="AU73" s="43"/>
      <c r="AV73" s="43"/>
      <c r="AW73" s="43"/>
      <c r="AX73" s="43"/>
      <c r="AY73" s="43"/>
      <c r="AZ73" s="43"/>
      <c r="BA73" s="43"/>
      <c r="BB73" s="43"/>
      <c r="BC73" s="42"/>
      <c r="BD73" s="42"/>
      <c r="BE73" s="42"/>
    </row>
    <row r="74" spans="2:57" ht="14.25">
      <c r="B74" s="43" t="s">
        <v>50</v>
      </c>
      <c r="C74" s="43"/>
      <c r="D74" s="43"/>
      <c r="E74" s="43"/>
      <c r="F74" s="43"/>
      <c r="G74" s="43"/>
      <c r="H74" s="43"/>
      <c r="I74" s="43"/>
      <c r="J74" s="43"/>
      <c r="K74" s="43"/>
      <c r="L74" s="42"/>
      <c r="M74" s="42"/>
      <c r="N74" s="42"/>
      <c r="W74" s="43" t="s">
        <v>52</v>
      </c>
      <c r="X74" s="43"/>
      <c r="Y74" s="43"/>
      <c r="Z74" s="43"/>
      <c r="AA74" s="43"/>
      <c r="AB74" s="43"/>
      <c r="AC74" s="43"/>
      <c r="AD74" s="43"/>
      <c r="AE74" s="43"/>
      <c r="AF74" s="43"/>
      <c r="AG74" s="42"/>
      <c r="AH74" s="42"/>
      <c r="AI74" s="42"/>
      <c r="AS74" s="43" t="s">
        <v>151</v>
      </c>
      <c r="AT74" s="43"/>
      <c r="AU74" s="43"/>
      <c r="AV74" s="43"/>
      <c r="AW74" s="43"/>
      <c r="AX74" s="43"/>
      <c r="AY74" s="43"/>
      <c r="AZ74" s="43"/>
      <c r="BA74" s="43"/>
      <c r="BB74" s="43"/>
      <c r="BC74" s="42"/>
      <c r="BD74" s="42"/>
      <c r="BE74" s="42"/>
    </row>
    <row r="75" spans="2:57" ht="14.25">
      <c r="B75" s="43" t="s">
        <v>53</v>
      </c>
      <c r="C75" s="43"/>
      <c r="D75" s="43"/>
      <c r="E75" s="43"/>
      <c r="F75" s="43"/>
      <c r="G75" s="43"/>
      <c r="H75" s="43"/>
      <c r="I75" s="43"/>
      <c r="J75" s="43"/>
      <c r="K75" s="43"/>
      <c r="L75" s="42"/>
      <c r="M75" s="42"/>
      <c r="N75" s="42"/>
      <c r="W75" s="43" t="s">
        <v>54</v>
      </c>
      <c r="X75" s="43"/>
      <c r="Y75" s="43"/>
      <c r="Z75" s="43"/>
      <c r="AA75" s="43"/>
      <c r="AB75" s="43"/>
      <c r="AC75" s="43"/>
      <c r="AD75" s="43"/>
      <c r="AE75" s="43"/>
      <c r="AF75" s="43"/>
      <c r="AG75" s="42"/>
      <c r="AH75" s="42"/>
      <c r="AI75" s="42"/>
      <c r="AS75" s="43" t="s">
        <v>152</v>
      </c>
      <c r="AT75" s="43"/>
      <c r="AU75" s="43"/>
      <c r="AV75" s="43"/>
      <c r="AW75" s="43"/>
      <c r="AX75" s="43"/>
      <c r="AY75" s="43"/>
      <c r="AZ75" s="43"/>
      <c r="BA75" s="43"/>
      <c r="BB75" s="43"/>
      <c r="BC75" s="42"/>
      <c r="BD75" s="42"/>
      <c r="BE75" s="42"/>
    </row>
    <row r="76" spans="2:7" ht="14.25">
      <c r="B76" s="3"/>
      <c r="C76" s="3"/>
      <c r="D76" s="3"/>
      <c r="E76" s="3"/>
      <c r="F76" s="3"/>
      <c r="G76" s="3"/>
    </row>
    <row r="77" spans="2:7" ht="14.25">
      <c r="B77" s="3"/>
      <c r="C77" s="3"/>
      <c r="D77" s="3"/>
      <c r="E77" s="3"/>
      <c r="F77" s="3"/>
      <c r="G77" s="3"/>
    </row>
    <row r="78" spans="2:57" ht="15">
      <c r="B78" s="44" t="s">
        <v>363</v>
      </c>
      <c r="C78" s="45"/>
      <c r="D78" s="45"/>
      <c r="E78" s="45"/>
      <c r="F78" s="45"/>
      <c r="G78" s="45"/>
      <c r="H78" s="54" t="s">
        <v>18</v>
      </c>
      <c r="I78" s="55"/>
      <c r="J78" s="58" t="s">
        <v>36</v>
      </c>
      <c r="K78" s="58"/>
      <c r="L78" s="45" t="s">
        <v>17</v>
      </c>
      <c r="M78" s="45"/>
      <c r="N78" s="45"/>
      <c r="O78" s="44" t="s">
        <v>15</v>
      </c>
      <c r="P78" s="44"/>
      <c r="Q78" s="44"/>
      <c r="R78" s="44"/>
      <c r="S78" s="44"/>
      <c r="T78" s="44" t="s">
        <v>22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6" t="s">
        <v>27</v>
      </c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2:57" ht="15">
      <c r="B79" s="45"/>
      <c r="C79" s="45"/>
      <c r="D79" s="45"/>
      <c r="E79" s="45"/>
      <c r="F79" s="45"/>
      <c r="G79" s="45"/>
      <c r="H79" s="56"/>
      <c r="I79" s="57"/>
      <c r="J79" s="58"/>
      <c r="K79" s="58"/>
      <c r="L79" s="45"/>
      <c r="M79" s="45"/>
      <c r="N79" s="45"/>
      <c r="O79" s="44"/>
      <c r="P79" s="44"/>
      <c r="Q79" s="44"/>
      <c r="R79" s="44"/>
      <c r="S79" s="44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 t="s">
        <v>19</v>
      </c>
      <c r="AI79" s="45"/>
      <c r="AJ79" s="45"/>
      <c r="AK79" s="44" t="s">
        <v>20</v>
      </c>
      <c r="AL79" s="45"/>
      <c r="AM79" s="45"/>
      <c r="AN79" s="45"/>
      <c r="AO79" s="45"/>
      <c r="AP79" s="44" t="s">
        <v>23</v>
      </c>
      <c r="AQ79" s="44"/>
      <c r="AR79" s="44"/>
      <c r="AS79" s="44"/>
      <c r="AT79" s="44"/>
      <c r="AU79" s="45" t="s">
        <v>12</v>
      </c>
      <c r="AV79" s="45"/>
      <c r="AW79" s="45"/>
      <c r="AX79" s="45" t="s">
        <v>21</v>
      </c>
      <c r="AY79" s="45"/>
      <c r="AZ79" s="45"/>
      <c r="BA79" s="45"/>
      <c r="BB79" s="45" t="s">
        <v>28</v>
      </c>
      <c r="BC79" s="45"/>
      <c r="BD79" s="45"/>
      <c r="BE79" s="45"/>
    </row>
    <row r="80" spans="2:57" ht="14.25">
      <c r="B80" s="35" t="s">
        <v>18</v>
      </c>
      <c r="C80" s="35"/>
      <c r="D80" s="35"/>
      <c r="E80" s="35"/>
      <c r="F80" s="35"/>
      <c r="G80" s="35"/>
      <c r="H80" s="42">
        <f>(Visit12Mo!H80)</f>
        <v>0</v>
      </c>
      <c r="I80" s="42"/>
      <c r="J80" s="42">
        <f>(Visit12Mo!J80)</f>
        <v>0</v>
      </c>
      <c r="K80" s="42"/>
      <c r="L80" s="36">
        <f>(Visit12Mo!L80)</f>
        <v>0</v>
      </c>
      <c r="M80" s="37"/>
      <c r="N80" s="38"/>
      <c r="O80" s="42">
        <f>(Visit12Mo!O80)</f>
        <v>0</v>
      </c>
      <c r="P80" s="42"/>
      <c r="Q80" s="42"/>
      <c r="R80" s="42"/>
      <c r="S80" s="42"/>
      <c r="T80" s="42">
        <f>(Visit12Mo!T80)</f>
        <v>0</v>
      </c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>
        <f>(Visit12Mo!AH80)</f>
        <v>0</v>
      </c>
      <c r="AI80" s="42"/>
      <c r="AJ80" s="42"/>
      <c r="AK80" s="42">
        <f>(Visit12Mo!AK80)</f>
        <v>0</v>
      </c>
      <c r="AL80" s="42"/>
      <c r="AM80" s="42"/>
      <c r="AN80" s="42"/>
      <c r="AO80" s="42"/>
      <c r="AP80" s="36">
        <f>(Visit12Mo!AP80)</f>
        <v>0</v>
      </c>
      <c r="AQ80" s="37"/>
      <c r="AR80" s="37"/>
      <c r="AS80" s="37"/>
      <c r="AT80" s="38"/>
      <c r="AU80" s="42">
        <f>(Visit12Mo!AU80)</f>
        <v>0</v>
      </c>
      <c r="AV80" s="42"/>
      <c r="AW80" s="42"/>
      <c r="AX80" s="42">
        <f>(Visit12Mo!AX80)</f>
        <v>0</v>
      </c>
      <c r="AY80" s="42"/>
      <c r="AZ80" s="42"/>
      <c r="BA80" s="42"/>
      <c r="BB80" s="42">
        <f>(Visit12Mo!BB80)</f>
        <v>0</v>
      </c>
      <c r="BC80" s="42"/>
      <c r="BD80" s="42"/>
      <c r="BE80" s="42"/>
    </row>
    <row r="81" spans="2:57" ht="14.25">
      <c r="B81" s="35" t="s">
        <v>18</v>
      </c>
      <c r="C81" s="35"/>
      <c r="D81" s="35"/>
      <c r="E81" s="35"/>
      <c r="F81" s="35"/>
      <c r="G81" s="35"/>
      <c r="H81" s="42">
        <f>(Visit12Mo!H81)</f>
        <v>0</v>
      </c>
      <c r="I81" s="42"/>
      <c r="J81" s="42">
        <f>(Visit12Mo!J81)</f>
        <v>0</v>
      </c>
      <c r="K81" s="42"/>
      <c r="L81" s="36">
        <f>(Visit12Mo!L81)</f>
        <v>0</v>
      </c>
      <c r="M81" s="37"/>
      <c r="N81" s="38"/>
      <c r="O81" s="42">
        <f>(Visit12Mo!O81)</f>
        <v>0</v>
      </c>
      <c r="P81" s="42"/>
      <c r="Q81" s="42"/>
      <c r="R81" s="42"/>
      <c r="S81" s="42"/>
      <c r="T81" s="42">
        <f>(Visit12Mo!T81)</f>
        <v>0</v>
      </c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>
        <f>(Visit12Mo!AH81)</f>
        <v>0</v>
      </c>
      <c r="AI81" s="42"/>
      <c r="AJ81" s="42"/>
      <c r="AK81" s="42">
        <f>(Visit12Mo!AK81)</f>
        <v>0</v>
      </c>
      <c r="AL81" s="42"/>
      <c r="AM81" s="42"/>
      <c r="AN81" s="42"/>
      <c r="AO81" s="42"/>
      <c r="AP81" s="36">
        <f>(Visit12Mo!AP81)</f>
        <v>0</v>
      </c>
      <c r="AQ81" s="37"/>
      <c r="AR81" s="37"/>
      <c r="AS81" s="37"/>
      <c r="AT81" s="38"/>
      <c r="AU81" s="42">
        <f>(Visit12Mo!AU81)</f>
        <v>0</v>
      </c>
      <c r="AV81" s="42"/>
      <c r="AW81" s="42"/>
      <c r="AX81" s="42">
        <f>(Visit12Mo!AX81)</f>
        <v>0</v>
      </c>
      <c r="AY81" s="42"/>
      <c r="AZ81" s="42"/>
      <c r="BA81" s="42"/>
      <c r="BB81" s="42">
        <f>(Visit12Mo!BB81)</f>
        <v>0</v>
      </c>
      <c r="BC81" s="42"/>
      <c r="BD81" s="42"/>
      <c r="BE81" s="42"/>
    </row>
    <row r="82" spans="2:57" ht="14.25">
      <c r="B82" s="35" t="s">
        <v>18</v>
      </c>
      <c r="C82" s="35"/>
      <c r="D82" s="35"/>
      <c r="E82" s="35"/>
      <c r="F82" s="35"/>
      <c r="G82" s="35"/>
      <c r="H82" s="42">
        <f>(Visit12Mo!H82)</f>
        <v>0</v>
      </c>
      <c r="I82" s="42"/>
      <c r="J82" s="42">
        <f>(Visit12Mo!J82)</f>
        <v>0</v>
      </c>
      <c r="K82" s="42"/>
      <c r="L82" s="36">
        <f>(Visit12Mo!L82)</f>
        <v>0</v>
      </c>
      <c r="M82" s="37"/>
      <c r="N82" s="38"/>
      <c r="O82" s="42">
        <f>(Visit12Mo!O82)</f>
        <v>0</v>
      </c>
      <c r="P82" s="42"/>
      <c r="Q82" s="42"/>
      <c r="R82" s="42"/>
      <c r="S82" s="42"/>
      <c r="T82" s="42">
        <f>(Visit12Mo!T82)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>
        <f>(Visit12Mo!AH82)</f>
        <v>0</v>
      </c>
      <c r="AI82" s="42"/>
      <c r="AJ82" s="42"/>
      <c r="AK82" s="42">
        <f>(Visit12Mo!AK82)</f>
        <v>0</v>
      </c>
      <c r="AL82" s="42"/>
      <c r="AM82" s="42"/>
      <c r="AN82" s="42"/>
      <c r="AO82" s="42"/>
      <c r="AP82" s="36">
        <f>(Visit12Mo!AP82)</f>
        <v>0</v>
      </c>
      <c r="AQ82" s="37"/>
      <c r="AR82" s="37"/>
      <c r="AS82" s="37"/>
      <c r="AT82" s="38"/>
      <c r="AU82" s="42">
        <f>(Visit12Mo!AU82)</f>
        <v>0</v>
      </c>
      <c r="AV82" s="42"/>
      <c r="AW82" s="42"/>
      <c r="AX82" s="42">
        <f>(Visit12Mo!AX82)</f>
        <v>0</v>
      </c>
      <c r="AY82" s="42"/>
      <c r="AZ82" s="42"/>
      <c r="BA82" s="42"/>
      <c r="BB82" s="42">
        <f>(Visit12Mo!BB82)</f>
        <v>0</v>
      </c>
      <c r="BC82" s="42"/>
      <c r="BD82" s="42"/>
      <c r="BE82" s="42"/>
    </row>
    <row r="83" spans="2:57" ht="14.25">
      <c r="B83" s="35" t="s">
        <v>18</v>
      </c>
      <c r="C83" s="35"/>
      <c r="D83" s="35"/>
      <c r="E83" s="35"/>
      <c r="F83" s="35"/>
      <c r="G83" s="35"/>
      <c r="H83" s="42">
        <f>(Visit12Mo!H83)</f>
        <v>0</v>
      </c>
      <c r="I83" s="42"/>
      <c r="J83" s="42">
        <f>(Visit12Mo!J83)</f>
        <v>0</v>
      </c>
      <c r="K83" s="42"/>
      <c r="L83" s="36">
        <f>(Visit12Mo!L83)</f>
        <v>0</v>
      </c>
      <c r="M83" s="37"/>
      <c r="N83" s="38"/>
      <c r="O83" s="42">
        <f>(Visit12Mo!O83)</f>
        <v>0</v>
      </c>
      <c r="P83" s="42"/>
      <c r="Q83" s="42"/>
      <c r="R83" s="42"/>
      <c r="S83" s="42"/>
      <c r="T83" s="42">
        <f>(Visit12Mo!T83)</f>
        <v>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>
        <f>(Visit12Mo!AH83)</f>
        <v>0</v>
      </c>
      <c r="AI83" s="42"/>
      <c r="AJ83" s="42"/>
      <c r="AK83" s="42">
        <f>(Visit12Mo!AK83)</f>
        <v>0</v>
      </c>
      <c r="AL83" s="42"/>
      <c r="AM83" s="42"/>
      <c r="AN83" s="42"/>
      <c r="AO83" s="42"/>
      <c r="AP83" s="36">
        <f>(Visit12Mo!AP83)</f>
        <v>0</v>
      </c>
      <c r="AQ83" s="37"/>
      <c r="AR83" s="37"/>
      <c r="AS83" s="37"/>
      <c r="AT83" s="38"/>
      <c r="AU83" s="42">
        <f>(Visit12Mo!AU83)</f>
        <v>0</v>
      </c>
      <c r="AV83" s="42"/>
      <c r="AW83" s="42"/>
      <c r="AX83" s="42">
        <f>(Visit12Mo!AX83)</f>
        <v>0</v>
      </c>
      <c r="AY83" s="42"/>
      <c r="AZ83" s="42"/>
      <c r="BA83" s="42"/>
      <c r="BB83" s="42">
        <f>(Visit12Mo!BB83)</f>
        <v>0</v>
      </c>
      <c r="BC83" s="42"/>
      <c r="BD83" s="42"/>
      <c r="BE83" s="42"/>
    </row>
    <row r="84" spans="2:57" ht="14.25">
      <c r="B84" s="35" t="s">
        <v>18</v>
      </c>
      <c r="C84" s="35"/>
      <c r="D84" s="35"/>
      <c r="E84" s="35"/>
      <c r="F84" s="35"/>
      <c r="G84" s="35"/>
      <c r="H84" s="42">
        <f>(Visit12Mo!H84)</f>
        <v>0</v>
      </c>
      <c r="I84" s="42"/>
      <c r="J84" s="42">
        <f>(Visit12Mo!J84)</f>
        <v>0</v>
      </c>
      <c r="K84" s="42"/>
      <c r="L84" s="36">
        <f>(Visit12Mo!L84)</f>
        <v>0</v>
      </c>
      <c r="M84" s="37"/>
      <c r="N84" s="38"/>
      <c r="O84" s="42">
        <f>(Visit12Mo!O84)</f>
        <v>0</v>
      </c>
      <c r="P84" s="42"/>
      <c r="Q84" s="42"/>
      <c r="R84" s="42"/>
      <c r="S84" s="42"/>
      <c r="T84" s="42">
        <f>(Visit12Mo!T84)</f>
        <v>0</v>
      </c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f>(Visit12Mo!AH84)</f>
        <v>0</v>
      </c>
      <c r="AI84" s="42"/>
      <c r="AJ84" s="42"/>
      <c r="AK84" s="42">
        <f>(Visit12Mo!AK84)</f>
        <v>0</v>
      </c>
      <c r="AL84" s="42"/>
      <c r="AM84" s="42"/>
      <c r="AN84" s="42"/>
      <c r="AO84" s="42"/>
      <c r="AP84" s="36">
        <f>(Visit12Mo!AP84)</f>
        <v>0</v>
      </c>
      <c r="AQ84" s="37"/>
      <c r="AR84" s="37"/>
      <c r="AS84" s="37"/>
      <c r="AT84" s="38"/>
      <c r="AU84" s="42">
        <f>(Visit12Mo!AU84)</f>
        <v>0</v>
      </c>
      <c r="AV84" s="42"/>
      <c r="AW84" s="42"/>
      <c r="AX84" s="42">
        <f>(Visit12Mo!AX84)</f>
        <v>0</v>
      </c>
      <c r="AY84" s="42"/>
      <c r="AZ84" s="42"/>
      <c r="BA84" s="42"/>
      <c r="BB84" s="42">
        <f>(Visit12Mo!BB84)</f>
        <v>0</v>
      </c>
      <c r="BC84" s="42"/>
      <c r="BD84" s="42"/>
      <c r="BE84" s="42"/>
    </row>
    <row r="85" spans="2:57" ht="14.25">
      <c r="B85" s="35" t="s">
        <v>18</v>
      </c>
      <c r="C85" s="35"/>
      <c r="D85" s="35"/>
      <c r="E85" s="35"/>
      <c r="F85" s="35"/>
      <c r="G85" s="35"/>
      <c r="H85" s="42">
        <f>(Visit12Mo!H85)</f>
        <v>0</v>
      </c>
      <c r="I85" s="42"/>
      <c r="J85" s="42">
        <f>(Visit12Mo!J85)</f>
        <v>0</v>
      </c>
      <c r="K85" s="42"/>
      <c r="L85" s="36">
        <f>(Visit12Mo!L85)</f>
        <v>0</v>
      </c>
      <c r="M85" s="37"/>
      <c r="N85" s="38"/>
      <c r="O85" s="42">
        <f>(Visit12Mo!O85)</f>
        <v>0</v>
      </c>
      <c r="P85" s="42"/>
      <c r="Q85" s="42"/>
      <c r="R85" s="42"/>
      <c r="S85" s="42"/>
      <c r="T85" s="42">
        <f>(Visit12Mo!T85)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>
        <f>(Visit12Mo!AH85)</f>
        <v>0</v>
      </c>
      <c r="AI85" s="42"/>
      <c r="AJ85" s="42"/>
      <c r="AK85" s="42">
        <f>(Visit12Mo!AK85)</f>
        <v>0</v>
      </c>
      <c r="AL85" s="42"/>
      <c r="AM85" s="42"/>
      <c r="AN85" s="42"/>
      <c r="AO85" s="42"/>
      <c r="AP85" s="36">
        <f>(Visit12Mo!AP85)</f>
        <v>0</v>
      </c>
      <c r="AQ85" s="37"/>
      <c r="AR85" s="37"/>
      <c r="AS85" s="37"/>
      <c r="AT85" s="38"/>
      <c r="AU85" s="42">
        <f>(Visit12Mo!AU85)</f>
        <v>0</v>
      </c>
      <c r="AV85" s="42"/>
      <c r="AW85" s="42"/>
      <c r="AX85" s="42">
        <f>(Visit12Mo!AX85)</f>
        <v>0</v>
      </c>
      <c r="AY85" s="42"/>
      <c r="AZ85" s="42"/>
      <c r="BA85" s="42"/>
      <c r="BB85" s="42">
        <f>(Visit12Mo!BB85)</f>
        <v>0</v>
      </c>
      <c r="BC85" s="42"/>
      <c r="BD85" s="42"/>
      <c r="BE85" s="42"/>
    </row>
    <row r="86" spans="2:7" ht="14.25">
      <c r="B86" s="3"/>
      <c r="C86" s="3"/>
      <c r="D86" s="3"/>
      <c r="E86" s="3"/>
      <c r="F86" s="3"/>
      <c r="G86" s="3"/>
    </row>
    <row r="87" spans="32:49" ht="14.25">
      <c r="AF87" s="43" t="s">
        <v>84</v>
      </c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62"/>
      <c r="AS87" s="62"/>
      <c r="AT87" s="62"/>
      <c r="AU87" s="35" t="s">
        <v>85</v>
      </c>
      <c r="AV87" s="35"/>
      <c r="AW87" s="35"/>
    </row>
    <row r="88" spans="10:49" ht="15">
      <c r="J88" s="46" t="s">
        <v>102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F88" s="43" t="s">
        <v>83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62"/>
      <c r="AS88" s="62"/>
      <c r="AT88" s="62"/>
      <c r="AU88" s="35" t="s">
        <v>82</v>
      </c>
      <c r="AV88" s="35"/>
      <c r="AW88" s="35"/>
    </row>
    <row r="89" spans="10:26" ht="14.25">
      <c r="J89" s="43" t="s">
        <v>86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63"/>
      <c r="W89" s="63"/>
      <c r="X89" s="63"/>
      <c r="Y89" s="63"/>
      <c r="Z89" s="63"/>
    </row>
    <row r="90" spans="10:26" ht="14.25">
      <c r="J90" s="43" t="s">
        <v>88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62"/>
      <c r="W90" s="62"/>
      <c r="X90" s="62"/>
      <c r="Y90" s="62"/>
      <c r="Z90" s="62"/>
    </row>
    <row r="91" spans="2:26" ht="14.25" customHeight="1">
      <c r="B91" s="9"/>
      <c r="J91" s="43" t="s">
        <v>87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2"/>
      <c r="W91" s="42"/>
      <c r="X91" s="42"/>
      <c r="Y91" s="42"/>
      <c r="Z91" s="42"/>
    </row>
    <row r="92" spans="10:26" ht="14.25">
      <c r="J92" s="43" t="s">
        <v>89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2"/>
      <c r="W92" s="42"/>
      <c r="X92" s="42"/>
      <c r="Y92" s="42"/>
      <c r="Z92" s="42"/>
    </row>
    <row r="93" spans="10:26" ht="14.25">
      <c r="J93" s="43" t="s">
        <v>94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2"/>
      <c r="W93" s="42"/>
      <c r="X93" s="42"/>
      <c r="Y93" s="42"/>
      <c r="Z93" s="42"/>
    </row>
    <row r="94" spans="10:26" ht="14.25">
      <c r="J94" s="43" t="s">
        <v>90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2"/>
      <c r="W94" s="42"/>
      <c r="X94" s="42"/>
      <c r="Y94" s="42"/>
      <c r="Z94" s="42"/>
    </row>
    <row r="95" spans="10:26" ht="14.25">
      <c r="J95" s="43" t="s">
        <v>91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2"/>
      <c r="W95" s="42"/>
      <c r="X95" s="42"/>
      <c r="Y95" s="42"/>
      <c r="Z95" s="42"/>
    </row>
    <row r="96" spans="10:26" ht="14.25">
      <c r="J96" s="43" t="s">
        <v>93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2"/>
      <c r="W96" s="42"/>
      <c r="X96" s="42"/>
      <c r="Y96" s="42"/>
      <c r="Z96" s="42"/>
    </row>
    <row r="97" spans="10:26" s="1" customFormat="1" ht="14.25">
      <c r="J97" s="35" t="s">
        <v>92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42"/>
      <c r="W97" s="42"/>
      <c r="X97" s="42"/>
      <c r="Y97" s="42"/>
      <c r="Z97" s="42"/>
    </row>
    <row r="98" s="1" customFormat="1" ht="14.25"/>
    <row r="104" spans="2:57" s="1" customFormat="1" ht="14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8" s="1" customFormat="1" ht="14.25">
      <c r="A105" s="88" t="s">
        <v>553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</row>
    <row r="106" spans="1:58" s="1" customFormat="1" ht="14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</row>
    <row r="107" s="1" customFormat="1" ht="14.25"/>
    <row r="108" spans="2:55" s="1" customFormat="1" ht="14.25">
      <c r="B108" s="136" t="s">
        <v>483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 t="s">
        <v>484</v>
      </c>
      <c r="Q108" s="136"/>
      <c r="R108" s="136" t="s">
        <v>485</v>
      </c>
      <c r="S108" s="136"/>
      <c r="T108" s="27"/>
      <c r="U108" s="136" t="s">
        <v>483</v>
      </c>
      <c r="V108" s="136"/>
      <c r="W108" s="136"/>
      <c r="X108" s="136"/>
      <c r="Y108" s="136"/>
      <c r="Z108" s="136"/>
      <c r="AA108" s="136"/>
      <c r="AB108" s="136"/>
      <c r="AC108" s="136"/>
      <c r="AD108" s="136" t="s">
        <v>484</v>
      </c>
      <c r="AE108" s="136"/>
      <c r="AF108" s="136" t="s">
        <v>485</v>
      </c>
      <c r="AG108" s="136"/>
      <c r="AO108" s="136" t="s">
        <v>483</v>
      </c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 t="s">
        <v>484</v>
      </c>
      <c r="BA108" s="136"/>
      <c r="BB108" s="136" t="s">
        <v>485</v>
      </c>
      <c r="BC108" s="136"/>
    </row>
    <row r="109" spans="2:55" s="1" customFormat="1" ht="14.25">
      <c r="B109" s="132" t="s">
        <v>470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00">
        <v>1</v>
      </c>
      <c r="Q109" s="100"/>
      <c r="R109" s="99">
        <f>P109*5</f>
        <v>5</v>
      </c>
      <c r="S109" s="99"/>
      <c r="T109" s="27"/>
      <c r="U109" s="119" t="s">
        <v>472</v>
      </c>
      <c r="V109" s="119"/>
      <c r="W109" s="119"/>
      <c r="X109" s="119"/>
      <c r="Y109" s="119"/>
      <c r="Z109" s="119"/>
      <c r="AA109" s="119"/>
      <c r="AB109" s="119"/>
      <c r="AC109" s="119"/>
      <c r="AD109" s="100">
        <v>1</v>
      </c>
      <c r="AE109" s="100"/>
      <c r="AF109" s="99">
        <f>IF(AD109=1,5,0)</f>
        <v>5</v>
      </c>
      <c r="AG109" s="99"/>
      <c r="AO109" s="119" t="s">
        <v>474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29"/>
      <c r="BA109" s="129"/>
      <c r="BB109" s="130">
        <f>IF(AZ109=1,1,0)</f>
        <v>0</v>
      </c>
      <c r="BC109" s="130"/>
    </row>
    <row r="110" spans="2:55" s="1" customFormat="1" ht="14.25">
      <c r="B110" s="126" t="s">
        <v>486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10"/>
      <c r="Q110" s="110"/>
      <c r="R110" s="111">
        <f>P110*4.4</f>
        <v>0</v>
      </c>
      <c r="S110" s="111"/>
      <c r="T110" s="27"/>
      <c r="U110" s="115" t="s">
        <v>511</v>
      </c>
      <c r="V110" s="115"/>
      <c r="W110" s="115"/>
      <c r="X110" s="115"/>
      <c r="Y110" s="115"/>
      <c r="Z110" s="115"/>
      <c r="AA110" s="115"/>
      <c r="AB110" s="115"/>
      <c r="AC110" s="115"/>
      <c r="AD110" s="110"/>
      <c r="AE110" s="110"/>
      <c r="AF110" s="111">
        <f>IF(AD110=1,4,0)</f>
        <v>0</v>
      </c>
      <c r="AG110" s="111"/>
      <c r="AO110" s="115" t="s">
        <v>475</v>
      </c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28"/>
      <c r="BA110" s="128"/>
      <c r="BB110" s="127">
        <f>IF(AZ110=1,2,0)</f>
        <v>0</v>
      </c>
      <c r="BC110" s="127"/>
    </row>
    <row r="111" spans="2:55" s="1" customFormat="1" ht="14.25">
      <c r="B111" s="126" t="s">
        <v>487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10"/>
      <c r="Q111" s="110"/>
      <c r="R111" s="111">
        <f>P111*3.4</f>
        <v>0</v>
      </c>
      <c r="S111" s="111"/>
      <c r="T111" s="27"/>
      <c r="U111" s="115" t="s">
        <v>512</v>
      </c>
      <c r="V111" s="115"/>
      <c r="W111" s="115"/>
      <c r="X111" s="115"/>
      <c r="Y111" s="115"/>
      <c r="Z111" s="115"/>
      <c r="AA111" s="115"/>
      <c r="AB111" s="115"/>
      <c r="AC111" s="115"/>
      <c r="AD111" s="110"/>
      <c r="AE111" s="110"/>
      <c r="AF111" s="111">
        <f>IF(AD111=1,3,0)</f>
        <v>0</v>
      </c>
      <c r="AG111" s="111"/>
      <c r="AO111" s="115" t="s">
        <v>476</v>
      </c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28"/>
      <c r="BA111" s="128"/>
      <c r="BB111" s="127">
        <f>IF(AZ111=1,3,0)</f>
        <v>0</v>
      </c>
      <c r="BC111" s="127"/>
    </row>
    <row r="112" spans="2:55" s="1" customFormat="1" ht="14.25">
      <c r="B112" s="126" t="s">
        <v>488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10"/>
      <c r="Q112" s="110"/>
      <c r="R112" s="111">
        <f>P112*2</f>
        <v>0</v>
      </c>
      <c r="S112" s="111"/>
      <c r="T112" s="27"/>
      <c r="U112" s="115" t="s">
        <v>513</v>
      </c>
      <c r="V112" s="115"/>
      <c r="W112" s="115"/>
      <c r="X112" s="115"/>
      <c r="Y112" s="115"/>
      <c r="Z112" s="115"/>
      <c r="AA112" s="115"/>
      <c r="AB112" s="115"/>
      <c r="AC112" s="115"/>
      <c r="AD112" s="110"/>
      <c r="AE112" s="110"/>
      <c r="AF112" s="111">
        <f>IF(AD112=1,2,0)</f>
        <v>0</v>
      </c>
      <c r="AG112" s="111"/>
      <c r="AO112" s="111" t="s">
        <v>477</v>
      </c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28"/>
      <c r="BA112" s="128"/>
      <c r="BB112" s="127">
        <f>IF(AZ112=1,4,0)</f>
        <v>0</v>
      </c>
      <c r="BC112" s="127"/>
    </row>
    <row r="113" spans="2:55" s="1" customFormat="1" ht="14.25">
      <c r="B113" s="124" t="s">
        <v>489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97"/>
      <c r="Q113" s="97"/>
      <c r="R113" s="98">
        <f>P113*1</f>
        <v>0</v>
      </c>
      <c r="S113" s="98"/>
      <c r="T113" s="27"/>
      <c r="U113" s="113" t="s">
        <v>514</v>
      </c>
      <c r="V113" s="113"/>
      <c r="W113" s="113"/>
      <c r="X113" s="113"/>
      <c r="Y113" s="113"/>
      <c r="Z113" s="113"/>
      <c r="AA113" s="113"/>
      <c r="AB113" s="113"/>
      <c r="AC113" s="113"/>
      <c r="AD113" s="97"/>
      <c r="AE113" s="97"/>
      <c r="AF113" s="98">
        <f>IF(AD113=1,1,0)</f>
        <v>0</v>
      </c>
      <c r="AG113" s="98"/>
      <c r="AO113" s="113" t="s">
        <v>478</v>
      </c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25">
        <v>1</v>
      </c>
      <c r="BA113" s="125"/>
      <c r="BB113" s="123">
        <f>IF(AZ113=1,5,0)</f>
        <v>5</v>
      </c>
      <c r="BC113" s="123"/>
    </row>
    <row r="114" spans="2:55" s="1" customFormat="1" ht="14.25">
      <c r="B114" s="132" t="s">
        <v>490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00">
        <v>1</v>
      </c>
      <c r="Q114" s="100"/>
      <c r="R114" s="133">
        <f>IF(P114=1,5,0)</f>
        <v>5</v>
      </c>
      <c r="S114" s="134"/>
      <c r="U114" s="119" t="s">
        <v>515</v>
      </c>
      <c r="V114" s="119"/>
      <c r="W114" s="119"/>
      <c r="X114" s="119"/>
      <c r="Y114" s="119"/>
      <c r="Z114" s="119"/>
      <c r="AA114" s="119"/>
      <c r="AB114" s="119"/>
      <c r="AC114" s="119"/>
      <c r="AD114" s="100">
        <v>1</v>
      </c>
      <c r="AE114" s="100"/>
      <c r="AF114" s="135">
        <f>AD114*6</f>
        <v>6</v>
      </c>
      <c r="AG114" s="135"/>
      <c r="AO114" s="119" t="s">
        <v>479</v>
      </c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29">
        <v>5</v>
      </c>
      <c r="BA114" s="129"/>
      <c r="BB114" s="130">
        <f>AZ114</f>
        <v>5</v>
      </c>
      <c r="BC114" s="130"/>
    </row>
    <row r="115" spans="2:60" s="1" customFormat="1" ht="14.25">
      <c r="B115" s="126" t="s">
        <v>471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10"/>
      <c r="Q115" s="110"/>
      <c r="R115" s="111">
        <f>IF(P115=1,4,0)</f>
        <v>0</v>
      </c>
      <c r="S115" s="111"/>
      <c r="U115" s="115" t="s">
        <v>516</v>
      </c>
      <c r="V115" s="115"/>
      <c r="W115" s="115"/>
      <c r="X115" s="115"/>
      <c r="Y115" s="115"/>
      <c r="Z115" s="115"/>
      <c r="AA115" s="115"/>
      <c r="AB115" s="115"/>
      <c r="AC115" s="115"/>
      <c r="AD115" s="110"/>
      <c r="AE115" s="110"/>
      <c r="AF115" s="118">
        <f>AD115*5.4</f>
        <v>0</v>
      </c>
      <c r="AG115" s="118"/>
      <c r="AO115" s="115" t="s">
        <v>480</v>
      </c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28">
        <v>1</v>
      </c>
      <c r="BA115" s="128"/>
      <c r="BB115" s="127">
        <f>SUM(BD115:BH115)</f>
        <v>5</v>
      </c>
      <c r="BC115" s="127"/>
      <c r="BD115" s="1">
        <f>IF(AZ115=1,5,0)</f>
        <v>5</v>
      </c>
      <c r="BE115" s="1">
        <f>IF(AZ115=2,4,0)</f>
        <v>0</v>
      </c>
      <c r="BF115" s="1">
        <f>IF(AZ115=3,3,0)</f>
        <v>0</v>
      </c>
      <c r="BG115" s="1">
        <f>IF(AZ115=4,2,0)</f>
        <v>0</v>
      </c>
      <c r="BH115" s="1">
        <f>IF(AZ115=5,1,0)</f>
        <v>0</v>
      </c>
    </row>
    <row r="116" spans="2:55" s="1" customFormat="1" ht="14.25">
      <c r="B116" s="126" t="s">
        <v>491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10"/>
      <c r="Q116" s="110"/>
      <c r="R116" s="111">
        <f>IF(P116=1,3,0)</f>
        <v>0</v>
      </c>
      <c r="S116" s="111"/>
      <c r="U116" s="115" t="s">
        <v>517</v>
      </c>
      <c r="V116" s="115"/>
      <c r="W116" s="115"/>
      <c r="X116" s="115"/>
      <c r="Y116" s="115"/>
      <c r="Z116" s="115"/>
      <c r="AA116" s="115"/>
      <c r="AB116" s="115"/>
      <c r="AC116" s="115"/>
      <c r="AD116" s="110"/>
      <c r="AE116" s="110"/>
      <c r="AF116" s="118">
        <f>AD116*4.2</f>
        <v>0</v>
      </c>
      <c r="AG116" s="118"/>
      <c r="AO116" s="115" t="s">
        <v>481</v>
      </c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28">
        <v>5</v>
      </c>
      <c r="BA116" s="128"/>
      <c r="BB116" s="127">
        <f>AZ116</f>
        <v>5</v>
      </c>
      <c r="BC116" s="127"/>
    </row>
    <row r="117" spans="2:60" s="1" customFormat="1" ht="14.25">
      <c r="B117" s="126" t="s">
        <v>492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10"/>
      <c r="Q117" s="110"/>
      <c r="R117" s="111">
        <f>IF(P117=1,2,0)</f>
        <v>0</v>
      </c>
      <c r="S117" s="111"/>
      <c r="U117" s="115" t="s">
        <v>518</v>
      </c>
      <c r="V117" s="115"/>
      <c r="W117" s="115"/>
      <c r="X117" s="115"/>
      <c r="Y117" s="115"/>
      <c r="Z117" s="115"/>
      <c r="AA117" s="115"/>
      <c r="AB117" s="115"/>
      <c r="AC117" s="115"/>
      <c r="AD117" s="110"/>
      <c r="AE117" s="110"/>
      <c r="AF117" s="118">
        <f>AD117*3.1</f>
        <v>0</v>
      </c>
      <c r="AG117" s="118"/>
      <c r="AO117" s="113" t="s">
        <v>482</v>
      </c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25">
        <v>1</v>
      </c>
      <c r="BA117" s="125"/>
      <c r="BB117" s="123">
        <f>SUM(BD117:BH117)</f>
        <v>5</v>
      </c>
      <c r="BC117" s="123"/>
      <c r="BD117" s="1">
        <f>IF(AZ117=1,5,0)</f>
        <v>5</v>
      </c>
      <c r="BE117" s="1">
        <f>IF(AZ117=2,4,0)</f>
        <v>0</v>
      </c>
      <c r="BF117" s="1">
        <f>IF(AZ117=3,3,0)</f>
        <v>0</v>
      </c>
      <c r="BG117" s="1">
        <f>IF(AZ117=4,2,0)</f>
        <v>0</v>
      </c>
      <c r="BH117" s="1">
        <f>IF(AZ117=5,1,0)</f>
        <v>0</v>
      </c>
    </row>
    <row r="118" spans="2:33" s="1" customFormat="1" ht="14.25">
      <c r="B118" s="124" t="s">
        <v>493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97"/>
      <c r="Q118" s="97"/>
      <c r="R118" s="98">
        <f>IF(P118=1,1,0)</f>
        <v>0</v>
      </c>
      <c r="S118" s="98"/>
      <c r="U118" s="115" t="s">
        <v>519</v>
      </c>
      <c r="V118" s="115"/>
      <c r="W118" s="115"/>
      <c r="X118" s="115"/>
      <c r="Y118" s="115"/>
      <c r="Z118" s="115"/>
      <c r="AA118" s="115"/>
      <c r="AB118" s="115"/>
      <c r="AC118" s="115"/>
      <c r="AD118" s="110"/>
      <c r="AE118" s="110"/>
      <c r="AF118" s="118">
        <f>AD118*2.2</f>
        <v>0</v>
      </c>
      <c r="AG118" s="118"/>
    </row>
    <row r="119" spans="2:33" s="1" customFormat="1" ht="14.25">
      <c r="B119" s="99" t="s">
        <v>494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0">
        <v>3</v>
      </c>
      <c r="Q119" s="100"/>
      <c r="R119" s="99">
        <f aca="true" t="shared" si="0" ref="R119:R135">P119</f>
        <v>3</v>
      </c>
      <c r="S119" s="99"/>
      <c r="U119" s="113" t="s">
        <v>473</v>
      </c>
      <c r="V119" s="113"/>
      <c r="W119" s="113"/>
      <c r="X119" s="113"/>
      <c r="Y119" s="113"/>
      <c r="Z119" s="113"/>
      <c r="AA119" s="113"/>
      <c r="AB119" s="113"/>
      <c r="AC119" s="113"/>
      <c r="AD119" s="97"/>
      <c r="AE119" s="97"/>
      <c r="AF119" s="121">
        <f>AD119*1</f>
        <v>0</v>
      </c>
      <c r="AG119" s="121"/>
    </row>
    <row r="120" spans="2:56" s="1" customFormat="1" ht="14.25">
      <c r="B120" s="111" t="s">
        <v>495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0">
        <v>3</v>
      </c>
      <c r="Q120" s="110"/>
      <c r="R120" s="111">
        <f t="shared" si="0"/>
        <v>3</v>
      </c>
      <c r="S120" s="111"/>
      <c r="U120" s="119" t="s">
        <v>520</v>
      </c>
      <c r="V120" s="119"/>
      <c r="W120" s="119"/>
      <c r="X120" s="119"/>
      <c r="Y120" s="119"/>
      <c r="Z120" s="119"/>
      <c r="AA120" s="119"/>
      <c r="AB120" s="119"/>
      <c r="AC120" s="119"/>
      <c r="AD120" s="100">
        <v>1</v>
      </c>
      <c r="AE120" s="100"/>
      <c r="AF120" s="135">
        <f>AH120+AI120</f>
        <v>6</v>
      </c>
      <c r="AG120" s="135"/>
      <c r="AH120" s="1">
        <f>IF(AND(SUM(AD115:AD119)=1,AD120=1),5,0)</f>
        <v>0</v>
      </c>
      <c r="AI120" s="1">
        <f>IF(OR(AND(SUM(AD115:AD119)=0,AD120=1),AND(AD114=1,AD120=1)),6,0)</f>
        <v>6</v>
      </c>
      <c r="AO120" s="119" t="s">
        <v>534</v>
      </c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99">
        <f>SUM(P119:P128)</f>
        <v>30</v>
      </c>
      <c r="BA120" s="99"/>
      <c r="BB120" s="120">
        <f>100*((AZ120-10)/20)</f>
        <v>100</v>
      </c>
      <c r="BC120" s="120"/>
      <c r="BD120" s="120"/>
    </row>
    <row r="121" spans="2:56" s="1" customFormat="1" ht="14.25">
      <c r="B121" s="111" t="s">
        <v>496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0">
        <v>3</v>
      </c>
      <c r="Q121" s="110"/>
      <c r="R121" s="111">
        <f t="shared" si="0"/>
        <v>3</v>
      </c>
      <c r="S121" s="111"/>
      <c r="U121" s="115" t="s">
        <v>521</v>
      </c>
      <c r="V121" s="115"/>
      <c r="W121" s="115"/>
      <c r="X121" s="115"/>
      <c r="Y121" s="115"/>
      <c r="Z121" s="115"/>
      <c r="AA121" s="115"/>
      <c r="AB121" s="115"/>
      <c r="AC121" s="115"/>
      <c r="AD121" s="110"/>
      <c r="AE121" s="110"/>
      <c r="AF121" s="118">
        <f>AH121+AI121</f>
        <v>0</v>
      </c>
      <c r="AG121" s="118"/>
      <c r="AH121" s="1">
        <f>IF(AND(SUM($AD$114:$AD$119)=1,$AD$121=1),4,0)</f>
        <v>0</v>
      </c>
      <c r="AI121" s="1">
        <f>IF(AND(SUM($AD$114:$AD$119)=0,$AD121=1),4.75,0)</f>
        <v>0</v>
      </c>
      <c r="AO121" s="115" t="s">
        <v>535</v>
      </c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1">
        <f>SUM(P129:P132)</f>
        <v>8</v>
      </c>
      <c r="BA121" s="111"/>
      <c r="BB121" s="114">
        <f>100*((AZ121-4)/4)</f>
        <v>100</v>
      </c>
      <c r="BC121" s="114"/>
      <c r="BD121" s="114"/>
    </row>
    <row r="122" spans="2:56" s="1" customFormat="1" ht="14.25">
      <c r="B122" s="111" t="s">
        <v>497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0">
        <v>3</v>
      </c>
      <c r="Q122" s="110"/>
      <c r="R122" s="111">
        <f t="shared" si="0"/>
        <v>3</v>
      </c>
      <c r="S122" s="111"/>
      <c r="U122" s="115" t="s">
        <v>522</v>
      </c>
      <c r="V122" s="115"/>
      <c r="W122" s="115"/>
      <c r="X122" s="115"/>
      <c r="Y122" s="115"/>
      <c r="Z122" s="115"/>
      <c r="AA122" s="115"/>
      <c r="AB122" s="115"/>
      <c r="AC122" s="115"/>
      <c r="AD122" s="110"/>
      <c r="AE122" s="110"/>
      <c r="AF122" s="118">
        <f>AH122+AI122</f>
        <v>0</v>
      </c>
      <c r="AG122" s="118"/>
      <c r="AH122" s="1">
        <f>IF(AND(SUM($AD$114:$AD$119)=1,AD122=1),3,0)</f>
        <v>0</v>
      </c>
      <c r="AI122" s="1">
        <f>IF(AND(SUM($AD$114:$AD$119)=0,$AD122=1),3.5,0)</f>
        <v>0</v>
      </c>
      <c r="AO122" s="115" t="s">
        <v>536</v>
      </c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8">
        <f>SUM(AF114:AF124)</f>
        <v>12</v>
      </c>
      <c r="BA122" s="118"/>
      <c r="BB122" s="114">
        <f>100*((AZ122-2)/10)</f>
        <v>100</v>
      </c>
      <c r="BC122" s="114"/>
      <c r="BD122" s="114"/>
    </row>
    <row r="123" spans="2:56" s="1" customFormat="1" ht="14.25">
      <c r="B123" s="111" t="s">
        <v>498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>
        <v>3</v>
      </c>
      <c r="Q123" s="110"/>
      <c r="R123" s="111">
        <f t="shared" si="0"/>
        <v>3</v>
      </c>
      <c r="S123" s="111"/>
      <c r="U123" s="115" t="s">
        <v>523</v>
      </c>
      <c r="V123" s="115"/>
      <c r="W123" s="115"/>
      <c r="X123" s="115"/>
      <c r="Y123" s="115"/>
      <c r="Z123" s="115"/>
      <c r="AA123" s="115"/>
      <c r="AB123" s="115"/>
      <c r="AC123" s="115"/>
      <c r="AD123" s="110"/>
      <c r="AE123" s="110"/>
      <c r="AF123" s="118">
        <f>AH123+AI123</f>
        <v>0</v>
      </c>
      <c r="AG123" s="118"/>
      <c r="AH123" s="1">
        <f>IF(AND(SUM($AD$114:$AD$119)=1,AD123=1),2,0)</f>
        <v>0</v>
      </c>
      <c r="AI123" s="1">
        <f>IF(AND(SUM($AD$114:$AD$119)=0,$AD123=1),2.25,0)</f>
        <v>0</v>
      </c>
      <c r="AO123" s="115" t="s">
        <v>537</v>
      </c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1">
        <f>R109+R110+R111+R112+R113+BB114+BB115+BB116+BB117</f>
        <v>25</v>
      </c>
      <c r="BA123" s="111"/>
      <c r="BB123" s="114">
        <f>100*((AZ123-5)/20)</f>
        <v>100</v>
      </c>
      <c r="BC123" s="114"/>
      <c r="BD123" s="114"/>
    </row>
    <row r="124" spans="2:56" s="1" customFormat="1" ht="14.25">
      <c r="B124" s="111" t="s">
        <v>499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0">
        <v>3</v>
      </c>
      <c r="Q124" s="110"/>
      <c r="R124" s="111">
        <f t="shared" si="0"/>
        <v>3</v>
      </c>
      <c r="S124" s="111"/>
      <c r="U124" s="113" t="s">
        <v>524</v>
      </c>
      <c r="V124" s="113"/>
      <c r="W124" s="113"/>
      <c r="X124" s="113"/>
      <c r="Y124" s="113"/>
      <c r="Z124" s="113"/>
      <c r="AA124" s="113"/>
      <c r="AB124" s="113"/>
      <c r="AC124" s="113"/>
      <c r="AD124" s="97"/>
      <c r="AE124" s="97"/>
      <c r="AF124" s="121">
        <f>AH124+AI124</f>
        <v>0</v>
      </c>
      <c r="AG124" s="121"/>
      <c r="AH124" s="1">
        <f>IF(AND(SUM($AD$114:$AD$119)=1,AD124=1),1,0)</f>
        <v>0</v>
      </c>
      <c r="AI124" s="1">
        <f>IF(AND(SUM($AD$114:$AD$119)=0,$AD124=1),1,0)</f>
        <v>0</v>
      </c>
      <c r="AO124" s="115" t="s">
        <v>538</v>
      </c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1">
        <f>AF125+AF129+AF131+AF133</f>
        <v>24</v>
      </c>
      <c r="BA124" s="111"/>
      <c r="BB124" s="114">
        <f>100*((AZ124-4)/20)</f>
        <v>100</v>
      </c>
      <c r="BC124" s="114"/>
      <c r="BD124" s="114"/>
    </row>
    <row r="125" spans="2:56" s="1" customFormat="1" ht="14.25">
      <c r="B125" s="111" t="s">
        <v>500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0">
        <v>3</v>
      </c>
      <c r="Q125" s="110"/>
      <c r="R125" s="111">
        <f t="shared" si="0"/>
        <v>3</v>
      </c>
      <c r="S125" s="111"/>
      <c r="U125" s="99" t="s">
        <v>525</v>
      </c>
      <c r="V125" s="99"/>
      <c r="W125" s="99"/>
      <c r="X125" s="99"/>
      <c r="Y125" s="99"/>
      <c r="Z125" s="99"/>
      <c r="AA125" s="99"/>
      <c r="AB125" s="99"/>
      <c r="AC125" s="99"/>
      <c r="AD125" s="100">
        <v>1</v>
      </c>
      <c r="AE125" s="100"/>
      <c r="AF125" s="111">
        <f>SUM(AH125:AM125)</f>
        <v>6</v>
      </c>
      <c r="AG125" s="111"/>
      <c r="AH125" s="1">
        <f>IF($AD125=1,6,0)</f>
        <v>6</v>
      </c>
      <c r="AI125" s="1">
        <f>IF($AD125=2,5,0)</f>
        <v>0</v>
      </c>
      <c r="AJ125" s="1">
        <f>IF($AD125=3,4,0)</f>
        <v>0</v>
      </c>
      <c r="AK125" s="1">
        <f>IF($AD125=4,3,0)</f>
        <v>0</v>
      </c>
      <c r="AL125" s="1">
        <f>IF($AD125=5,2,0)</f>
        <v>0</v>
      </c>
      <c r="AM125" s="1">
        <f>IF($AD125=6,1,0)</f>
        <v>0</v>
      </c>
      <c r="AO125" s="115" t="s">
        <v>539</v>
      </c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1">
        <f>AF109+AF110+AF111+AF112+AF113+BB109+BB110+BB111+BB112+BB113</f>
        <v>10</v>
      </c>
      <c r="BA125" s="111"/>
      <c r="BB125" s="114">
        <f>100*((AZ125-2)/8)</f>
        <v>100</v>
      </c>
      <c r="BC125" s="114"/>
      <c r="BD125" s="114"/>
    </row>
    <row r="126" spans="2:56" s="1" customFormat="1" ht="14.25">
      <c r="B126" s="111" t="s">
        <v>501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0">
        <v>3</v>
      </c>
      <c r="Q126" s="110"/>
      <c r="R126" s="111">
        <f t="shared" si="0"/>
        <v>3</v>
      </c>
      <c r="S126" s="111"/>
      <c r="U126" s="111" t="s">
        <v>527</v>
      </c>
      <c r="V126" s="111"/>
      <c r="W126" s="111"/>
      <c r="X126" s="111"/>
      <c r="Y126" s="111"/>
      <c r="Z126" s="111"/>
      <c r="AA126" s="111"/>
      <c r="AB126" s="111"/>
      <c r="AC126" s="111"/>
      <c r="AD126" s="110">
        <v>6</v>
      </c>
      <c r="AE126" s="110"/>
      <c r="AF126" s="111">
        <f>AD126</f>
        <v>6</v>
      </c>
      <c r="AG126" s="111"/>
      <c r="AO126" s="115" t="s">
        <v>540</v>
      </c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1">
        <f>P133+P134+P135</f>
        <v>6</v>
      </c>
      <c r="BA126" s="111"/>
      <c r="BB126" s="114">
        <f>100*((AZ126-3)/3)</f>
        <v>100</v>
      </c>
      <c r="BC126" s="114"/>
      <c r="BD126" s="114"/>
    </row>
    <row r="127" spans="2:56" s="1" customFormat="1" ht="14.25">
      <c r="B127" s="111" t="s">
        <v>502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0">
        <v>3</v>
      </c>
      <c r="Q127" s="110"/>
      <c r="R127" s="111">
        <f t="shared" si="0"/>
        <v>3</v>
      </c>
      <c r="S127" s="111"/>
      <c r="U127" s="111" t="s">
        <v>528</v>
      </c>
      <c r="V127" s="111"/>
      <c r="W127" s="111"/>
      <c r="X127" s="111"/>
      <c r="Y127" s="111"/>
      <c r="Z127" s="111"/>
      <c r="AA127" s="111"/>
      <c r="AB127" s="111"/>
      <c r="AC127" s="111"/>
      <c r="AD127" s="110">
        <v>6</v>
      </c>
      <c r="AE127" s="110"/>
      <c r="AF127" s="111">
        <f>AD127</f>
        <v>6</v>
      </c>
      <c r="AG127" s="111"/>
      <c r="AO127" s="115" t="s">
        <v>541</v>
      </c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1">
        <f>AF126+AF127+AF128+AF130+AF132</f>
        <v>30</v>
      </c>
      <c r="BA127" s="111"/>
      <c r="BB127" s="114">
        <f>100*((AZ127-5)/25)</f>
        <v>100</v>
      </c>
      <c r="BC127" s="114"/>
      <c r="BD127" s="114"/>
    </row>
    <row r="128" spans="2:56" s="1" customFormat="1" ht="14.25">
      <c r="B128" s="98" t="s">
        <v>503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7">
        <v>3</v>
      </c>
      <c r="Q128" s="97"/>
      <c r="R128" s="98">
        <f t="shared" si="0"/>
        <v>3</v>
      </c>
      <c r="S128" s="98"/>
      <c r="U128" s="111" t="s">
        <v>526</v>
      </c>
      <c r="V128" s="111"/>
      <c r="W128" s="111"/>
      <c r="X128" s="111"/>
      <c r="Y128" s="111"/>
      <c r="Z128" s="111"/>
      <c r="AA128" s="111"/>
      <c r="AB128" s="111"/>
      <c r="AC128" s="111"/>
      <c r="AD128" s="110">
        <v>1</v>
      </c>
      <c r="AE128" s="110"/>
      <c r="AF128" s="111">
        <f>SUM(AH128:AM128)</f>
        <v>6</v>
      </c>
      <c r="AG128" s="111"/>
      <c r="AH128" s="1">
        <f>IF($AD128=1,6,0)</f>
        <v>6</v>
      </c>
      <c r="AI128" s="1">
        <f>IF($AD128=2,5,0)</f>
        <v>0</v>
      </c>
      <c r="AJ128" s="1">
        <f>IF($AD128=3,4,0)</f>
        <v>0</v>
      </c>
      <c r="AK128" s="1">
        <f>IF($AD128=4,3,0)</f>
        <v>0</v>
      </c>
      <c r="AL128" s="1">
        <f>IF($AD128=5,2,0)</f>
        <v>0</v>
      </c>
      <c r="AM128" s="1">
        <f>IF($AD128=6,1,0)</f>
        <v>0</v>
      </c>
      <c r="AO128" s="113" t="s">
        <v>542</v>
      </c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98">
        <f>SUM(R114:R118)</f>
        <v>5</v>
      </c>
      <c r="BA128" s="98"/>
      <c r="BB128" s="112">
        <f>100*((AZ128-1)/4)</f>
        <v>100</v>
      </c>
      <c r="BC128" s="112"/>
      <c r="BD128" s="112"/>
    </row>
    <row r="129" spans="2:39" ht="14.25">
      <c r="B129" s="99" t="s">
        <v>504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00">
        <v>2</v>
      </c>
      <c r="Q129" s="100"/>
      <c r="R129" s="99">
        <f t="shared" si="0"/>
        <v>2</v>
      </c>
      <c r="S129" s="99"/>
      <c r="U129" s="111" t="s">
        <v>529</v>
      </c>
      <c r="V129" s="111"/>
      <c r="W129" s="111"/>
      <c r="X129" s="111"/>
      <c r="Y129" s="111"/>
      <c r="Z129" s="111"/>
      <c r="AA129" s="111"/>
      <c r="AB129" s="111"/>
      <c r="AC129" s="111"/>
      <c r="AD129" s="110">
        <v>1</v>
      </c>
      <c r="AE129" s="110"/>
      <c r="AF129" s="111">
        <f>SUM(AH129:AM129)</f>
        <v>6</v>
      </c>
      <c r="AG129" s="111"/>
      <c r="AH129" s="1">
        <f>IF($AD129=1,6,0)</f>
        <v>6</v>
      </c>
      <c r="AI129" s="1">
        <f>IF($AD129=2,5,0)</f>
        <v>0</v>
      </c>
      <c r="AJ129" s="1">
        <f>IF($AD129=3,4,0)</f>
        <v>0</v>
      </c>
      <c r="AK129" s="1">
        <f>IF($AD129=4,3,0)</f>
        <v>0</v>
      </c>
      <c r="AL129" s="1">
        <f>IF($AD129=5,2,0)</f>
        <v>0</v>
      </c>
      <c r="AM129" s="1">
        <f>IF($AD129=6,1,0)</f>
        <v>0</v>
      </c>
    </row>
    <row r="130" spans="2:33" ht="14.25">
      <c r="B130" s="111" t="s">
        <v>508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0">
        <v>2</v>
      </c>
      <c r="Q130" s="110"/>
      <c r="R130" s="111">
        <f t="shared" si="0"/>
        <v>2</v>
      </c>
      <c r="S130" s="111"/>
      <c r="U130" s="111" t="s">
        <v>530</v>
      </c>
      <c r="V130" s="111"/>
      <c r="W130" s="111"/>
      <c r="X130" s="111"/>
      <c r="Y130" s="111"/>
      <c r="Z130" s="111"/>
      <c r="AA130" s="111"/>
      <c r="AB130" s="111"/>
      <c r="AC130" s="111"/>
      <c r="AD130" s="110">
        <v>6</v>
      </c>
      <c r="AE130" s="110"/>
      <c r="AF130" s="111">
        <f>AD130</f>
        <v>6</v>
      </c>
      <c r="AG130" s="111"/>
    </row>
    <row r="131" spans="2:33" ht="14.25" customHeight="1">
      <c r="B131" s="111" t="s">
        <v>509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0">
        <v>2</v>
      </c>
      <c r="Q131" s="110"/>
      <c r="R131" s="111">
        <f t="shared" si="0"/>
        <v>2</v>
      </c>
      <c r="S131" s="111"/>
      <c r="U131" s="111" t="s">
        <v>531</v>
      </c>
      <c r="V131" s="111"/>
      <c r="W131" s="111"/>
      <c r="X131" s="111"/>
      <c r="Y131" s="111"/>
      <c r="Z131" s="111"/>
      <c r="AA131" s="111"/>
      <c r="AB131" s="111"/>
      <c r="AC131" s="111"/>
      <c r="AD131" s="110">
        <v>6</v>
      </c>
      <c r="AE131" s="110"/>
      <c r="AF131" s="111">
        <f>AD131</f>
        <v>6</v>
      </c>
      <c r="AG131" s="111"/>
    </row>
    <row r="132" spans="2:36" ht="14.25">
      <c r="B132" s="98" t="s">
        <v>510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7">
        <v>2</v>
      </c>
      <c r="Q132" s="97"/>
      <c r="R132" s="98">
        <f t="shared" si="0"/>
        <v>2</v>
      </c>
      <c r="S132" s="98"/>
      <c r="U132" s="111" t="s">
        <v>532</v>
      </c>
      <c r="V132" s="111"/>
      <c r="W132" s="111"/>
      <c r="X132" s="111"/>
      <c r="Y132" s="111"/>
      <c r="Z132" s="111"/>
      <c r="AA132" s="111"/>
      <c r="AB132" s="111"/>
      <c r="AC132" s="111"/>
      <c r="AD132" s="110">
        <v>1</v>
      </c>
      <c r="AE132" s="110"/>
      <c r="AF132" s="111">
        <f>SUM(AH132:AM132)</f>
        <v>6</v>
      </c>
      <c r="AG132" s="111"/>
      <c r="AH132" s="1">
        <f>IF($AD132=1,6,0)</f>
        <v>6</v>
      </c>
      <c r="AI132" s="1">
        <f>IF($AD132=2,5,0)</f>
        <v>0</v>
      </c>
      <c r="AJ132" s="1">
        <f>IF($AD132=3,4,0)</f>
        <v>0</v>
      </c>
    </row>
    <row r="133" spans="2:33" ht="14.25">
      <c r="B133" s="99" t="s">
        <v>505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0">
        <v>2</v>
      </c>
      <c r="Q133" s="100"/>
      <c r="R133" s="99">
        <f t="shared" si="0"/>
        <v>2</v>
      </c>
      <c r="S133" s="99"/>
      <c r="U133" s="98" t="s">
        <v>533</v>
      </c>
      <c r="V133" s="98"/>
      <c r="W133" s="98"/>
      <c r="X133" s="98"/>
      <c r="Y133" s="98"/>
      <c r="Z133" s="98"/>
      <c r="AA133" s="98"/>
      <c r="AB133" s="98"/>
      <c r="AC133" s="98"/>
      <c r="AD133" s="97">
        <v>6</v>
      </c>
      <c r="AE133" s="97"/>
      <c r="AF133" s="98">
        <f>AD133</f>
        <v>6</v>
      </c>
      <c r="AG133" s="98"/>
    </row>
    <row r="134" spans="2:19" ht="14.25">
      <c r="B134" s="111" t="s">
        <v>506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0">
        <v>2</v>
      </c>
      <c r="Q134" s="110"/>
      <c r="R134" s="111">
        <f t="shared" si="0"/>
        <v>2</v>
      </c>
      <c r="S134" s="111"/>
    </row>
    <row r="135" spans="2:19" ht="14.25">
      <c r="B135" s="98" t="s">
        <v>507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7">
        <v>2</v>
      </c>
      <c r="Q135" s="97"/>
      <c r="R135" s="98">
        <f t="shared" si="0"/>
        <v>2</v>
      </c>
      <c r="S135" s="98"/>
    </row>
    <row r="136" ht="14.25" customHeight="1"/>
    <row r="137" spans="2:25" ht="14.25" customHeight="1">
      <c r="B137" s="107" t="s">
        <v>544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9"/>
      <c r="X137" s="28"/>
      <c r="Y137" s="28"/>
    </row>
    <row r="138" spans="2:52" ht="14.25" customHeight="1">
      <c r="B138" s="101" t="s">
        <v>549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3"/>
      <c r="X138" s="28"/>
      <c r="Y138" s="28"/>
      <c r="Z138" s="96" t="s">
        <v>548</v>
      </c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42"/>
      <c r="AZ138" s="42"/>
    </row>
    <row r="139" spans="2:25" ht="14.25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3"/>
      <c r="X139" s="28"/>
      <c r="Y139" s="28"/>
    </row>
    <row r="140" spans="2:25" ht="14.25">
      <c r="B140" s="93" t="s">
        <v>543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5"/>
      <c r="X140" s="28"/>
      <c r="Y140" s="28"/>
    </row>
    <row r="141" spans="2:43" ht="14.25">
      <c r="B141" s="101" t="s">
        <v>545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5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2:43" ht="14.2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5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2:43" ht="14.25">
      <c r="B143" s="101" t="s">
        <v>547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3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2:43" ht="14.2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3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2:43" ht="14.25">
      <c r="B145" s="101" t="s">
        <v>546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3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2:43" ht="14.2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6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</sheetData>
  <sheetProtection/>
  <mergeCells count="723">
    <mergeCell ref="J97:U97"/>
    <mergeCell ref="V97:Z97"/>
    <mergeCell ref="J95:U95"/>
    <mergeCell ref="V95:Z95"/>
    <mergeCell ref="J96:U96"/>
    <mergeCell ref="V96:Z96"/>
    <mergeCell ref="J94:U94"/>
    <mergeCell ref="V94:Z94"/>
    <mergeCell ref="J93:U93"/>
    <mergeCell ref="V93:Z93"/>
    <mergeCell ref="J92:U92"/>
    <mergeCell ref="V92:Z92"/>
    <mergeCell ref="J91:U91"/>
    <mergeCell ref="V91:Z91"/>
    <mergeCell ref="J90:U90"/>
    <mergeCell ref="V90:Z90"/>
    <mergeCell ref="J88:Z88"/>
    <mergeCell ref="J89:U89"/>
    <mergeCell ref="V89:Z89"/>
    <mergeCell ref="AF88:AQ88"/>
    <mergeCell ref="AR88:AT88"/>
    <mergeCell ref="AU88:AW88"/>
    <mergeCell ref="B140:W140"/>
    <mergeCell ref="Z138:AX138"/>
    <mergeCell ref="AD133:AE133"/>
    <mergeCell ref="AF133:AG133"/>
    <mergeCell ref="B132:O132"/>
    <mergeCell ref="P132:Q132"/>
    <mergeCell ref="B133:O133"/>
    <mergeCell ref="B141:W142"/>
    <mergeCell ref="B143:W144"/>
    <mergeCell ref="B145:W146"/>
    <mergeCell ref="B137:W137"/>
    <mergeCell ref="B138:W139"/>
    <mergeCell ref="AY138:AZ138"/>
    <mergeCell ref="B134:O134"/>
    <mergeCell ref="P134:Q134"/>
    <mergeCell ref="R134:S134"/>
    <mergeCell ref="B135:O135"/>
    <mergeCell ref="P135:Q135"/>
    <mergeCell ref="R135:S135"/>
    <mergeCell ref="P133:Q133"/>
    <mergeCell ref="R133:S133"/>
    <mergeCell ref="U133:AC133"/>
    <mergeCell ref="R132:S132"/>
    <mergeCell ref="U132:AC132"/>
    <mergeCell ref="AD130:AE130"/>
    <mergeCell ref="P130:Q130"/>
    <mergeCell ref="R130:S130"/>
    <mergeCell ref="U130:AC130"/>
    <mergeCell ref="AF130:AG130"/>
    <mergeCell ref="AD131:AE131"/>
    <mergeCell ref="AF131:AG131"/>
    <mergeCell ref="AD132:AE132"/>
    <mergeCell ref="AF132:AG132"/>
    <mergeCell ref="B131:O131"/>
    <mergeCell ref="P131:Q131"/>
    <mergeCell ref="R131:S131"/>
    <mergeCell ref="U131:AC131"/>
    <mergeCell ref="B130:O130"/>
    <mergeCell ref="BB128:BD128"/>
    <mergeCell ref="B129:O129"/>
    <mergeCell ref="P129:Q129"/>
    <mergeCell ref="R129:S129"/>
    <mergeCell ref="U129:AC129"/>
    <mergeCell ref="AD129:AE129"/>
    <mergeCell ref="AF129:AG129"/>
    <mergeCell ref="AD128:AE128"/>
    <mergeCell ref="AF128:AG128"/>
    <mergeCell ref="AO128:AY128"/>
    <mergeCell ref="AZ128:BA128"/>
    <mergeCell ref="B128:O128"/>
    <mergeCell ref="P128:Q128"/>
    <mergeCell ref="R128:S128"/>
    <mergeCell ref="U128:AC128"/>
    <mergeCell ref="BB126:BD126"/>
    <mergeCell ref="B127:O127"/>
    <mergeCell ref="P127:Q127"/>
    <mergeCell ref="R127:S127"/>
    <mergeCell ref="U127:AC127"/>
    <mergeCell ref="AD127:AE127"/>
    <mergeCell ref="AF127:AG127"/>
    <mergeCell ref="AO127:AY127"/>
    <mergeCell ref="AZ127:BA127"/>
    <mergeCell ref="BB127:BD127"/>
    <mergeCell ref="AD126:AE126"/>
    <mergeCell ref="AF126:AG126"/>
    <mergeCell ref="AO126:AY126"/>
    <mergeCell ref="AZ126:BA126"/>
    <mergeCell ref="B126:O126"/>
    <mergeCell ref="P126:Q126"/>
    <mergeCell ref="R126:S126"/>
    <mergeCell ref="U126:AC126"/>
    <mergeCell ref="BB124:BD124"/>
    <mergeCell ref="B125:O125"/>
    <mergeCell ref="P125:Q125"/>
    <mergeCell ref="R125:S125"/>
    <mergeCell ref="U125:AC125"/>
    <mergeCell ref="AD125:AE125"/>
    <mergeCell ref="AF125:AG125"/>
    <mergeCell ref="AO125:AY125"/>
    <mergeCell ref="AZ125:BA125"/>
    <mergeCell ref="BB125:BD125"/>
    <mergeCell ref="AD124:AE124"/>
    <mergeCell ref="AF124:AG124"/>
    <mergeCell ref="AO124:AY124"/>
    <mergeCell ref="AZ124:BA124"/>
    <mergeCell ref="B124:O124"/>
    <mergeCell ref="P124:Q124"/>
    <mergeCell ref="R124:S124"/>
    <mergeCell ref="U124:AC124"/>
    <mergeCell ref="BB122:BD122"/>
    <mergeCell ref="B123:O123"/>
    <mergeCell ref="P123:Q123"/>
    <mergeCell ref="R123:S123"/>
    <mergeCell ref="U123:AC123"/>
    <mergeCell ref="AD123:AE123"/>
    <mergeCell ref="AF123:AG123"/>
    <mergeCell ref="AO123:AY123"/>
    <mergeCell ref="AZ123:BA123"/>
    <mergeCell ref="BB123:BD123"/>
    <mergeCell ref="AZ121:BA121"/>
    <mergeCell ref="BB121:BD121"/>
    <mergeCell ref="AO122:AY122"/>
    <mergeCell ref="AZ122:BA122"/>
    <mergeCell ref="B122:O122"/>
    <mergeCell ref="P122:Q122"/>
    <mergeCell ref="R122:S122"/>
    <mergeCell ref="U122:AC122"/>
    <mergeCell ref="AD122:AE122"/>
    <mergeCell ref="AF122:AG122"/>
    <mergeCell ref="AO120:AY120"/>
    <mergeCell ref="AZ120:BA120"/>
    <mergeCell ref="BB120:BD120"/>
    <mergeCell ref="B121:O121"/>
    <mergeCell ref="P121:Q121"/>
    <mergeCell ref="R121:S121"/>
    <mergeCell ref="U121:AC121"/>
    <mergeCell ref="AD121:AE121"/>
    <mergeCell ref="AF121:AG121"/>
    <mergeCell ref="AO121:AY121"/>
    <mergeCell ref="AD119:AE119"/>
    <mergeCell ref="AF119:AG119"/>
    <mergeCell ref="B120:O120"/>
    <mergeCell ref="P120:Q120"/>
    <mergeCell ref="R120:S120"/>
    <mergeCell ref="U120:AC120"/>
    <mergeCell ref="AD120:AE120"/>
    <mergeCell ref="AF120:AG120"/>
    <mergeCell ref="B119:O119"/>
    <mergeCell ref="P119:Q119"/>
    <mergeCell ref="R119:S119"/>
    <mergeCell ref="U119:AC119"/>
    <mergeCell ref="BB117:BC117"/>
    <mergeCell ref="B118:O118"/>
    <mergeCell ref="P118:Q118"/>
    <mergeCell ref="R118:S118"/>
    <mergeCell ref="U118:AC118"/>
    <mergeCell ref="AD118:AE118"/>
    <mergeCell ref="AF118:AG118"/>
    <mergeCell ref="AD117:AE117"/>
    <mergeCell ref="AF117:AG117"/>
    <mergeCell ref="AO117:AY117"/>
    <mergeCell ref="AZ117:BA117"/>
    <mergeCell ref="B117:O117"/>
    <mergeCell ref="P117:Q117"/>
    <mergeCell ref="R117:S117"/>
    <mergeCell ref="U117:AC117"/>
    <mergeCell ref="BB115:BC115"/>
    <mergeCell ref="B116:O116"/>
    <mergeCell ref="P116:Q116"/>
    <mergeCell ref="R116:S116"/>
    <mergeCell ref="U116:AC116"/>
    <mergeCell ref="AD116:AE116"/>
    <mergeCell ref="AF116:AG116"/>
    <mergeCell ref="AO116:AY116"/>
    <mergeCell ref="AZ116:BA116"/>
    <mergeCell ref="BB116:BC116"/>
    <mergeCell ref="AD115:AE115"/>
    <mergeCell ref="AF115:AG115"/>
    <mergeCell ref="AO115:AY115"/>
    <mergeCell ref="AZ115:BA115"/>
    <mergeCell ref="B115:O115"/>
    <mergeCell ref="P115:Q115"/>
    <mergeCell ref="R115:S115"/>
    <mergeCell ref="U115:AC115"/>
    <mergeCell ref="BB113:BC113"/>
    <mergeCell ref="B114:O114"/>
    <mergeCell ref="P114:Q114"/>
    <mergeCell ref="R114:S114"/>
    <mergeCell ref="U114:AC114"/>
    <mergeCell ref="AD114:AE114"/>
    <mergeCell ref="AF114:AG114"/>
    <mergeCell ref="AO114:AY114"/>
    <mergeCell ref="AZ114:BA114"/>
    <mergeCell ref="BB114:BC114"/>
    <mergeCell ref="AD113:AE113"/>
    <mergeCell ref="AF113:AG113"/>
    <mergeCell ref="AO113:AY113"/>
    <mergeCell ref="AZ113:BA113"/>
    <mergeCell ref="B113:O113"/>
    <mergeCell ref="P113:Q113"/>
    <mergeCell ref="R113:S113"/>
    <mergeCell ref="U113:AC113"/>
    <mergeCell ref="BB111:BC111"/>
    <mergeCell ref="B112:O112"/>
    <mergeCell ref="P112:Q112"/>
    <mergeCell ref="R112:S112"/>
    <mergeCell ref="U112:AC112"/>
    <mergeCell ref="AD112:AE112"/>
    <mergeCell ref="AF112:AG112"/>
    <mergeCell ref="AO112:AY112"/>
    <mergeCell ref="AZ112:BA112"/>
    <mergeCell ref="BB112:BC112"/>
    <mergeCell ref="AD111:AE111"/>
    <mergeCell ref="AF111:AG111"/>
    <mergeCell ref="AO111:AY111"/>
    <mergeCell ref="AZ111:BA111"/>
    <mergeCell ref="B111:O111"/>
    <mergeCell ref="P111:Q111"/>
    <mergeCell ref="R111:S111"/>
    <mergeCell ref="U111:AC111"/>
    <mergeCell ref="BB109:BC109"/>
    <mergeCell ref="B110:O110"/>
    <mergeCell ref="P110:Q110"/>
    <mergeCell ref="R110:S110"/>
    <mergeCell ref="U110:AC110"/>
    <mergeCell ref="AD110:AE110"/>
    <mergeCell ref="AF110:AG110"/>
    <mergeCell ref="AO110:AY110"/>
    <mergeCell ref="AZ110:BA110"/>
    <mergeCell ref="BB110:BC110"/>
    <mergeCell ref="AD109:AE109"/>
    <mergeCell ref="AF109:AG109"/>
    <mergeCell ref="AO109:AY109"/>
    <mergeCell ref="AZ109:BA109"/>
    <mergeCell ref="B109:O109"/>
    <mergeCell ref="P109:Q109"/>
    <mergeCell ref="R109:S109"/>
    <mergeCell ref="U109:AC109"/>
    <mergeCell ref="A105:BF106"/>
    <mergeCell ref="B108:O108"/>
    <mergeCell ref="P108:Q108"/>
    <mergeCell ref="R108:S108"/>
    <mergeCell ref="U108:AC108"/>
    <mergeCell ref="AD108:AE108"/>
    <mergeCell ref="AF108:AG108"/>
    <mergeCell ref="AO108:AY108"/>
    <mergeCell ref="AZ108:BA108"/>
    <mergeCell ref="BB108:BC108"/>
    <mergeCell ref="A1:AT2"/>
    <mergeCell ref="AU1:BF1"/>
    <mergeCell ref="AU2:BF2"/>
    <mergeCell ref="BC74:BE74"/>
    <mergeCell ref="AJ23:AN23"/>
    <mergeCell ref="AO23:AP23"/>
    <mergeCell ref="AU23:BC23"/>
    <mergeCell ref="BD23:BE23"/>
    <mergeCell ref="K23:U23"/>
    <mergeCell ref="V23:W23"/>
    <mergeCell ref="B75:K75"/>
    <mergeCell ref="L75:N75"/>
    <mergeCell ref="W75:AF75"/>
    <mergeCell ref="AG75:AI75"/>
    <mergeCell ref="AS75:BB75"/>
    <mergeCell ref="BC75:BE75"/>
    <mergeCell ref="W73:AF73"/>
    <mergeCell ref="AG73:AI73"/>
    <mergeCell ref="AS73:BB73"/>
    <mergeCell ref="W74:AF74"/>
    <mergeCell ref="AG74:AI74"/>
    <mergeCell ref="AS74:BB74"/>
    <mergeCell ref="Y23:AF23"/>
    <mergeCell ref="AG23:AH23"/>
    <mergeCell ref="B74:K74"/>
    <mergeCell ref="L74:N74"/>
    <mergeCell ref="G65:P65"/>
    <mergeCell ref="Q65:T65"/>
    <mergeCell ref="W65:AF65"/>
    <mergeCell ref="AG65:AJ65"/>
    <mergeCell ref="D62:BC62"/>
    <mergeCell ref="G64:P64"/>
    <mergeCell ref="AP68:BA68"/>
    <mergeCell ref="BB68:BE68"/>
    <mergeCell ref="B73:K73"/>
    <mergeCell ref="L73:N73"/>
    <mergeCell ref="BC73:BE73"/>
    <mergeCell ref="B68:K68"/>
    <mergeCell ref="L68:O68"/>
    <mergeCell ref="R68:AA68"/>
    <mergeCell ref="AB68:AE68"/>
    <mergeCell ref="R70:AA70"/>
    <mergeCell ref="AM65:AY65"/>
    <mergeCell ref="AZ65:BC65"/>
    <mergeCell ref="B67:K67"/>
    <mergeCell ref="L67:O67"/>
    <mergeCell ref="R67:AA67"/>
    <mergeCell ref="AB67:AE67"/>
    <mergeCell ref="AG67:AK67"/>
    <mergeCell ref="AL67:AN67"/>
    <mergeCell ref="AP67:BA67"/>
    <mergeCell ref="BB67:BE67"/>
    <mergeCell ref="AZ64:BC64"/>
    <mergeCell ref="N60:Z60"/>
    <mergeCell ref="AA60:AB60"/>
    <mergeCell ref="AE60:AQ60"/>
    <mergeCell ref="AR60:AS60"/>
    <mergeCell ref="Q64:T64"/>
    <mergeCell ref="W64:AF64"/>
    <mergeCell ref="AG64:AJ64"/>
    <mergeCell ref="AM64:AY64"/>
    <mergeCell ref="AU57:AY57"/>
    <mergeCell ref="AZ57:BD57"/>
    <mergeCell ref="AE58:AL58"/>
    <mergeCell ref="AM58:AN58"/>
    <mergeCell ref="AO58:AQ58"/>
    <mergeCell ref="AR58:AS58"/>
    <mergeCell ref="AT58:AV58"/>
    <mergeCell ref="AW58:AX58"/>
    <mergeCell ref="AY58:BB58"/>
    <mergeCell ref="BC58:BD58"/>
    <mergeCell ref="AU56:AY56"/>
    <mergeCell ref="AZ56:BD56"/>
    <mergeCell ref="C57:J57"/>
    <mergeCell ref="K57:L57"/>
    <mergeCell ref="M57:R57"/>
    <mergeCell ref="S57:W57"/>
    <mergeCell ref="X57:AB57"/>
    <mergeCell ref="AE57:AL57"/>
    <mergeCell ref="AM57:AN57"/>
    <mergeCell ref="AO57:AT57"/>
    <mergeCell ref="X56:AB56"/>
    <mergeCell ref="AE56:AL56"/>
    <mergeCell ref="AM56:AN56"/>
    <mergeCell ref="AO56:AT56"/>
    <mergeCell ref="C56:J56"/>
    <mergeCell ref="K56:L56"/>
    <mergeCell ref="M56:R56"/>
    <mergeCell ref="S56:W56"/>
    <mergeCell ref="AU54:AY55"/>
    <mergeCell ref="AZ54:BD55"/>
    <mergeCell ref="C55:J55"/>
    <mergeCell ref="K55:L55"/>
    <mergeCell ref="AE55:AL55"/>
    <mergeCell ref="AM55:AN55"/>
    <mergeCell ref="X54:AB55"/>
    <mergeCell ref="AE54:AL54"/>
    <mergeCell ref="AM54:AN54"/>
    <mergeCell ref="AO54:AT55"/>
    <mergeCell ref="C54:J54"/>
    <mergeCell ref="K54:L54"/>
    <mergeCell ref="M54:R55"/>
    <mergeCell ref="S54:W55"/>
    <mergeCell ref="A50:BF51"/>
    <mergeCell ref="A52:Q52"/>
    <mergeCell ref="R52:S52"/>
    <mergeCell ref="T52:W52"/>
    <mergeCell ref="X52:AG52"/>
    <mergeCell ref="AH52:AQ52"/>
    <mergeCell ref="AR52:AS52"/>
    <mergeCell ref="AT52:AW52"/>
    <mergeCell ref="AX52:BF52"/>
    <mergeCell ref="AP49:AT49"/>
    <mergeCell ref="AU49:AW49"/>
    <mergeCell ref="AX49:BA49"/>
    <mergeCell ref="BB49:BE49"/>
    <mergeCell ref="O49:S49"/>
    <mergeCell ref="T49:AG49"/>
    <mergeCell ref="AH49:AJ49"/>
    <mergeCell ref="AK49:AO49"/>
    <mergeCell ref="B49:G49"/>
    <mergeCell ref="H49:I49"/>
    <mergeCell ref="J49:K49"/>
    <mergeCell ref="L49:N49"/>
    <mergeCell ref="AP48:AT48"/>
    <mergeCell ref="AU48:AW48"/>
    <mergeCell ref="AX48:BA48"/>
    <mergeCell ref="BB48:BE48"/>
    <mergeCell ref="O48:S48"/>
    <mergeCell ref="T48:AG48"/>
    <mergeCell ref="AH48:AJ48"/>
    <mergeCell ref="AK48:AO48"/>
    <mergeCell ref="B48:G48"/>
    <mergeCell ref="H48:I48"/>
    <mergeCell ref="J48:K48"/>
    <mergeCell ref="L48:N48"/>
    <mergeCell ref="AP47:AT47"/>
    <mergeCell ref="AU47:AW47"/>
    <mergeCell ref="B47:G47"/>
    <mergeCell ref="H47:I47"/>
    <mergeCell ref="J47:K47"/>
    <mergeCell ref="L47:N47"/>
    <mergeCell ref="AX47:BA47"/>
    <mergeCell ref="BB47:BE47"/>
    <mergeCell ref="O47:S47"/>
    <mergeCell ref="T47:AG47"/>
    <mergeCell ref="AH47:AJ47"/>
    <mergeCell ref="AK47:AO47"/>
    <mergeCell ref="AP46:AT46"/>
    <mergeCell ref="AU46:AW46"/>
    <mergeCell ref="AX46:BA46"/>
    <mergeCell ref="BB46:BE46"/>
    <mergeCell ref="O46:S46"/>
    <mergeCell ref="T46:AG46"/>
    <mergeCell ref="AH46:AJ46"/>
    <mergeCell ref="AK46:AO46"/>
    <mergeCell ref="B46:G46"/>
    <mergeCell ref="H46:I46"/>
    <mergeCell ref="J46:K46"/>
    <mergeCell ref="L46:N46"/>
    <mergeCell ref="AP45:AT45"/>
    <mergeCell ref="AU45:AW45"/>
    <mergeCell ref="B45:G45"/>
    <mergeCell ref="H45:I45"/>
    <mergeCell ref="J45:K45"/>
    <mergeCell ref="L45:N45"/>
    <mergeCell ref="AX45:BA45"/>
    <mergeCell ref="BB45:BE45"/>
    <mergeCell ref="O45:S45"/>
    <mergeCell ref="T45:AG45"/>
    <mergeCell ref="AH45:AJ45"/>
    <mergeCell ref="AK45:AO45"/>
    <mergeCell ref="AP44:AT44"/>
    <mergeCell ref="AU44:AW44"/>
    <mergeCell ref="AX44:BA44"/>
    <mergeCell ref="BB44:BE44"/>
    <mergeCell ref="O44:S44"/>
    <mergeCell ref="T44:AG44"/>
    <mergeCell ref="AH44:AJ44"/>
    <mergeCell ref="AK44:AO44"/>
    <mergeCell ref="B44:G44"/>
    <mergeCell ref="H44:I44"/>
    <mergeCell ref="J44:K44"/>
    <mergeCell ref="L44:N44"/>
    <mergeCell ref="AP43:AT43"/>
    <mergeCell ref="AU43:AW43"/>
    <mergeCell ref="B43:G43"/>
    <mergeCell ref="H43:I43"/>
    <mergeCell ref="J43:K43"/>
    <mergeCell ref="L43:N43"/>
    <mergeCell ref="AX43:BA43"/>
    <mergeCell ref="BB43:BE43"/>
    <mergeCell ref="O43:S43"/>
    <mergeCell ref="T43:AG43"/>
    <mergeCell ref="AH43:AJ43"/>
    <mergeCell ref="AK43:AO43"/>
    <mergeCell ref="AP42:AT42"/>
    <mergeCell ref="AU42:AW42"/>
    <mergeCell ref="AX42:BA42"/>
    <mergeCell ref="BB42:BE42"/>
    <mergeCell ref="O42:S42"/>
    <mergeCell ref="T42:AG42"/>
    <mergeCell ref="AH42:AJ42"/>
    <mergeCell ref="AK42:AO42"/>
    <mergeCell ref="B42:G42"/>
    <mergeCell ref="H42:I42"/>
    <mergeCell ref="J42:K42"/>
    <mergeCell ref="L42:N42"/>
    <mergeCell ref="AP41:AT41"/>
    <mergeCell ref="AU41:AW41"/>
    <mergeCell ref="B41:G41"/>
    <mergeCell ref="H41:I41"/>
    <mergeCell ref="J41:K41"/>
    <mergeCell ref="L41:N41"/>
    <mergeCell ref="AX41:BA41"/>
    <mergeCell ref="BB41:BE41"/>
    <mergeCell ref="O41:S41"/>
    <mergeCell ref="T41:AG41"/>
    <mergeCell ref="AH41:AJ41"/>
    <mergeCell ref="AK41:AO41"/>
    <mergeCell ref="AP40:AT40"/>
    <mergeCell ref="AU40:AW40"/>
    <mergeCell ref="AX40:BA40"/>
    <mergeCell ref="BB40:BE40"/>
    <mergeCell ref="O40:S40"/>
    <mergeCell ref="T40:AG40"/>
    <mergeCell ref="AH40:AJ40"/>
    <mergeCell ref="AK40:AO40"/>
    <mergeCell ref="B40:G40"/>
    <mergeCell ref="H40:I40"/>
    <mergeCell ref="J40:K40"/>
    <mergeCell ref="L40:N40"/>
    <mergeCell ref="AP39:AT39"/>
    <mergeCell ref="AU39:AW39"/>
    <mergeCell ref="B39:G39"/>
    <mergeCell ref="H39:I39"/>
    <mergeCell ref="J39:K39"/>
    <mergeCell ref="L39:N39"/>
    <mergeCell ref="AX39:BA39"/>
    <mergeCell ref="BB39:BE39"/>
    <mergeCell ref="O39:S39"/>
    <mergeCell ref="T39:AG39"/>
    <mergeCell ref="AH39:AJ39"/>
    <mergeCell ref="AK39:AO39"/>
    <mergeCell ref="J37:K37"/>
    <mergeCell ref="L37:N37"/>
    <mergeCell ref="AP38:AT38"/>
    <mergeCell ref="AU38:AW38"/>
    <mergeCell ref="AX38:BA38"/>
    <mergeCell ref="BB38:BE38"/>
    <mergeCell ref="O38:S38"/>
    <mergeCell ref="T38:AG38"/>
    <mergeCell ref="AH38:AJ38"/>
    <mergeCell ref="AK38:AO38"/>
    <mergeCell ref="O37:S37"/>
    <mergeCell ref="T37:AG37"/>
    <mergeCell ref="AH37:AJ37"/>
    <mergeCell ref="AK37:AO37"/>
    <mergeCell ref="B38:G38"/>
    <mergeCell ref="H38:I38"/>
    <mergeCell ref="J38:K38"/>
    <mergeCell ref="L38:N38"/>
    <mergeCell ref="B37:G37"/>
    <mergeCell ref="H37:I37"/>
    <mergeCell ref="AK36:AO36"/>
    <mergeCell ref="AP36:AT36"/>
    <mergeCell ref="AU36:AW36"/>
    <mergeCell ref="AX36:BA36"/>
    <mergeCell ref="BB36:BE36"/>
    <mergeCell ref="AX37:BA37"/>
    <mergeCell ref="BB37:BE37"/>
    <mergeCell ref="AP37:AT37"/>
    <mergeCell ref="AU37:AW37"/>
    <mergeCell ref="B35:G36"/>
    <mergeCell ref="H35:I36"/>
    <mergeCell ref="J35:K36"/>
    <mergeCell ref="L35:N36"/>
    <mergeCell ref="B33:C33"/>
    <mergeCell ref="D33:AK33"/>
    <mergeCell ref="O35:S36"/>
    <mergeCell ref="T35:AG36"/>
    <mergeCell ref="AH35:BE35"/>
    <mergeCell ref="AH36:AJ36"/>
    <mergeCell ref="AL33:AT33"/>
    <mergeCell ref="AU33:BD33"/>
    <mergeCell ref="B32:C32"/>
    <mergeCell ref="D32:AK32"/>
    <mergeCell ref="AL32:AT32"/>
    <mergeCell ref="AU32:BD32"/>
    <mergeCell ref="B31:C31"/>
    <mergeCell ref="D31:AK31"/>
    <mergeCell ref="AL31:AT31"/>
    <mergeCell ref="AU31:BD31"/>
    <mergeCell ref="B30:C30"/>
    <mergeCell ref="D30:AK30"/>
    <mergeCell ref="AL30:AT30"/>
    <mergeCell ref="AU30:BD30"/>
    <mergeCell ref="B29:C29"/>
    <mergeCell ref="D29:AK29"/>
    <mergeCell ref="AL29:AT29"/>
    <mergeCell ref="AU29:BD29"/>
    <mergeCell ref="B28:C28"/>
    <mergeCell ref="D28:AK28"/>
    <mergeCell ref="AL28:AT28"/>
    <mergeCell ref="AU28:BD28"/>
    <mergeCell ref="B27:C27"/>
    <mergeCell ref="D27:AK27"/>
    <mergeCell ref="AL27:AT27"/>
    <mergeCell ref="AU27:BD27"/>
    <mergeCell ref="B26:C26"/>
    <mergeCell ref="D26:AK26"/>
    <mergeCell ref="AL26:AT26"/>
    <mergeCell ref="AU26:BD26"/>
    <mergeCell ref="B25:C25"/>
    <mergeCell ref="D25:AK25"/>
    <mergeCell ref="AL25:AT25"/>
    <mergeCell ref="AU25:BD25"/>
    <mergeCell ref="BD22:BE22"/>
    <mergeCell ref="AJ22:AN22"/>
    <mergeCell ref="AO22:AP22"/>
    <mergeCell ref="AR22:BC22"/>
    <mergeCell ref="B22:U22"/>
    <mergeCell ref="V22:W22"/>
    <mergeCell ref="Y22:AF22"/>
    <mergeCell ref="AG22:AH22"/>
    <mergeCell ref="B19:C19"/>
    <mergeCell ref="D19:AX19"/>
    <mergeCell ref="AY19:BD19"/>
    <mergeCell ref="B20:C20"/>
    <mergeCell ref="D20:AX20"/>
    <mergeCell ref="AY20:BD20"/>
    <mergeCell ref="B17:C17"/>
    <mergeCell ref="D17:AX17"/>
    <mergeCell ref="AY17:BD17"/>
    <mergeCell ref="B18:C18"/>
    <mergeCell ref="D18:AX18"/>
    <mergeCell ref="AY18:BD18"/>
    <mergeCell ref="B15:C15"/>
    <mergeCell ref="D15:AX15"/>
    <mergeCell ref="AY15:BD15"/>
    <mergeCell ref="B16:C16"/>
    <mergeCell ref="D16:AX16"/>
    <mergeCell ref="AY16:BD16"/>
    <mergeCell ref="B13:C13"/>
    <mergeCell ref="D13:AX13"/>
    <mergeCell ref="AY13:BD13"/>
    <mergeCell ref="B14:C14"/>
    <mergeCell ref="D14:AX14"/>
    <mergeCell ref="AY14:BD14"/>
    <mergeCell ref="B11:C11"/>
    <mergeCell ref="D11:AX11"/>
    <mergeCell ref="AY11:BD11"/>
    <mergeCell ref="B12:C12"/>
    <mergeCell ref="D12:AX12"/>
    <mergeCell ref="AY12:BD12"/>
    <mergeCell ref="A4:F4"/>
    <mergeCell ref="G4:L4"/>
    <mergeCell ref="M4:AD4"/>
    <mergeCell ref="AE4:AT4"/>
    <mergeCell ref="A8:BC8"/>
    <mergeCell ref="BD8:BF8"/>
    <mergeCell ref="B10:C10"/>
    <mergeCell ref="D10:AX10"/>
    <mergeCell ref="AY10:BD10"/>
    <mergeCell ref="B6:AO6"/>
    <mergeCell ref="AP6:AR6"/>
    <mergeCell ref="AT6:BB6"/>
    <mergeCell ref="BC6:BE6"/>
    <mergeCell ref="BD3:BF3"/>
    <mergeCell ref="BD4:BF4"/>
    <mergeCell ref="AX4:BC4"/>
    <mergeCell ref="A3:F3"/>
    <mergeCell ref="G3:L3"/>
    <mergeCell ref="M3:AD3"/>
    <mergeCell ref="AE3:AT3"/>
    <mergeCell ref="AU3:AW3"/>
    <mergeCell ref="AX3:BC3"/>
    <mergeCell ref="AU4:AW4"/>
    <mergeCell ref="B78:G79"/>
    <mergeCell ref="H78:I79"/>
    <mergeCell ref="J78:K79"/>
    <mergeCell ref="L78:N79"/>
    <mergeCell ref="O78:S79"/>
    <mergeCell ref="T78:AG79"/>
    <mergeCell ref="AH78:BE78"/>
    <mergeCell ref="AH79:AJ79"/>
    <mergeCell ref="AK79:AO79"/>
    <mergeCell ref="AP79:AT79"/>
    <mergeCell ref="AU79:AW79"/>
    <mergeCell ref="AX79:BA79"/>
    <mergeCell ref="BB79:BE79"/>
    <mergeCell ref="B80:G80"/>
    <mergeCell ref="H80:I80"/>
    <mergeCell ref="J80:K80"/>
    <mergeCell ref="L80:N80"/>
    <mergeCell ref="O80:S80"/>
    <mergeCell ref="T80:AG80"/>
    <mergeCell ref="AH80:AJ80"/>
    <mergeCell ref="AK80:AO80"/>
    <mergeCell ref="AP80:AT80"/>
    <mergeCell ref="AU80:AW80"/>
    <mergeCell ref="AX80:BA80"/>
    <mergeCell ref="BB80:BE80"/>
    <mergeCell ref="B81:G81"/>
    <mergeCell ref="H81:I81"/>
    <mergeCell ref="J81:K81"/>
    <mergeCell ref="L81:N81"/>
    <mergeCell ref="O81:S81"/>
    <mergeCell ref="T81:AG81"/>
    <mergeCell ref="AH81:AJ81"/>
    <mergeCell ref="AK81:AO81"/>
    <mergeCell ref="AP81:AT81"/>
    <mergeCell ref="AU81:AW81"/>
    <mergeCell ref="AX81:BA81"/>
    <mergeCell ref="BB81:BE81"/>
    <mergeCell ref="B82:G82"/>
    <mergeCell ref="H82:I82"/>
    <mergeCell ref="J82:K82"/>
    <mergeCell ref="L82:N82"/>
    <mergeCell ref="O82:S82"/>
    <mergeCell ref="T82:AG82"/>
    <mergeCell ref="AH82:AJ82"/>
    <mergeCell ref="AK82:AO82"/>
    <mergeCell ref="AP82:AT82"/>
    <mergeCell ref="AU82:AW82"/>
    <mergeCell ref="AX82:BA82"/>
    <mergeCell ref="BB82:BE82"/>
    <mergeCell ref="B83:G83"/>
    <mergeCell ref="H83:I83"/>
    <mergeCell ref="J83:K83"/>
    <mergeCell ref="L83:N83"/>
    <mergeCell ref="O83:S83"/>
    <mergeCell ref="T83:AG83"/>
    <mergeCell ref="AH83:AJ83"/>
    <mergeCell ref="AK83:AO83"/>
    <mergeCell ref="AP83:AT83"/>
    <mergeCell ref="AU83:AW83"/>
    <mergeCell ref="AX83:BA83"/>
    <mergeCell ref="BB83:BE83"/>
    <mergeCell ref="AX84:BA84"/>
    <mergeCell ref="BB84:BE84"/>
    <mergeCell ref="O84:S84"/>
    <mergeCell ref="T84:AG84"/>
    <mergeCell ref="AH84:AJ84"/>
    <mergeCell ref="AK84:AO84"/>
    <mergeCell ref="T85:AG85"/>
    <mergeCell ref="AH85:AJ85"/>
    <mergeCell ref="AK85:AO85"/>
    <mergeCell ref="AP85:AT85"/>
    <mergeCell ref="B84:G84"/>
    <mergeCell ref="H84:I84"/>
    <mergeCell ref="J84:K84"/>
    <mergeCell ref="L84:N84"/>
    <mergeCell ref="AF87:AQ87"/>
    <mergeCell ref="AR87:AT87"/>
    <mergeCell ref="AU87:AW87"/>
    <mergeCell ref="AB70:AE70"/>
    <mergeCell ref="AP70:BA70"/>
    <mergeCell ref="B85:G85"/>
    <mergeCell ref="H85:I85"/>
    <mergeCell ref="J85:K85"/>
    <mergeCell ref="L85:N85"/>
    <mergeCell ref="O85:S85"/>
    <mergeCell ref="AU85:AW85"/>
    <mergeCell ref="AX85:BA85"/>
    <mergeCell ref="AP84:AT84"/>
    <mergeCell ref="AU84:AW84"/>
    <mergeCell ref="BB70:BE70"/>
    <mergeCell ref="R71:AA71"/>
    <mergeCell ref="AB71:AE71"/>
    <mergeCell ref="AP71:BA71"/>
    <mergeCell ref="BB71:BE71"/>
    <mergeCell ref="BB85:BE85"/>
  </mergeCells>
  <conditionalFormatting sqref="P109:Q118">
    <cfRule type="cellIs" priority="5" dxfId="0" operator="notBetween" stopIfTrue="1">
      <formula>-0.1</formula>
      <formula>1.1</formula>
    </cfRule>
  </conditionalFormatting>
  <conditionalFormatting sqref="P119:Q128">
    <cfRule type="cellIs" priority="6" dxfId="0" operator="notBetween" stopIfTrue="1">
      <formula>0.9</formula>
      <formula>3.1</formula>
    </cfRule>
  </conditionalFormatting>
  <conditionalFormatting sqref="P129:Q135">
    <cfRule type="cellIs" priority="7" dxfId="0" operator="notBetween" stopIfTrue="1">
      <formula>0.9</formula>
      <formula>2.1</formula>
    </cfRule>
  </conditionalFormatting>
  <conditionalFormatting sqref="AD109:AE124">
    <cfRule type="cellIs" priority="3" dxfId="0" operator="notBetween" stopIfTrue="1">
      <formula>-0.1</formula>
      <formula>1.1</formula>
    </cfRule>
  </conditionalFormatting>
  <conditionalFormatting sqref="AD125:AE133">
    <cfRule type="cellIs" priority="4" dxfId="0" operator="notBetween" stopIfTrue="1">
      <formula>0.9</formula>
      <formula>6.1</formula>
    </cfRule>
  </conditionalFormatting>
  <conditionalFormatting sqref="AZ109:BA113">
    <cfRule type="cellIs" priority="1" dxfId="0" operator="notBetween" stopIfTrue="1">
      <formula>-0.1</formula>
      <formula>1.1</formula>
    </cfRule>
  </conditionalFormatting>
  <conditionalFormatting sqref="AZ114:BA117">
    <cfRule type="cellIs" priority="2" dxfId="0" operator="notBetween" stopIfTrue="1">
      <formula>0.9</formula>
      <formula>5.1</formula>
    </cfRule>
  </conditionalFormatting>
  <printOptions/>
  <pageMargins left="0.44" right="0.37" top="0.49" bottom="0.97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46"/>
  <sheetViews>
    <sheetView zoomScalePageLayoutView="0" workbookViewId="0" topLeftCell="A1">
      <selection activeCell="CY100" sqref="CY100"/>
    </sheetView>
  </sheetViews>
  <sheetFormatPr defaultColWidth="1.7109375" defaultRowHeight="12.75"/>
  <cols>
    <col min="1" max="58" width="1.7109375" style="1" customWidth="1"/>
  </cols>
  <sheetData>
    <row r="1" spans="1:58" s="1" customFormat="1" ht="14.25">
      <c r="A1" s="88" t="s">
        <v>145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9"/>
      <c r="AU1" s="72" t="s">
        <v>149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4"/>
    </row>
    <row r="2" spans="1:58" s="1" customFormat="1" ht="14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1"/>
      <c r="AU2" s="36">
        <f>(Visit24Mo!AU2)</f>
        <v>0</v>
      </c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8"/>
    </row>
    <row r="3" spans="1:58" ht="15">
      <c r="A3" s="46" t="s">
        <v>0</v>
      </c>
      <c r="B3" s="46"/>
      <c r="C3" s="46"/>
      <c r="D3" s="46"/>
      <c r="E3" s="46"/>
      <c r="F3" s="46"/>
      <c r="G3" s="46" t="s">
        <v>25</v>
      </c>
      <c r="H3" s="46"/>
      <c r="I3" s="46"/>
      <c r="J3" s="46"/>
      <c r="K3" s="46"/>
      <c r="L3" s="46"/>
      <c r="M3" s="46" t="s">
        <v>24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33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 t="s">
        <v>34</v>
      </c>
      <c r="AV3" s="46"/>
      <c r="AW3" s="46"/>
      <c r="AX3" s="46" t="s">
        <v>26</v>
      </c>
      <c r="AY3" s="46"/>
      <c r="AZ3" s="46"/>
      <c r="BA3" s="46"/>
      <c r="BB3" s="46"/>
      <c r="BC3" s="46"/>
      <c r="BD3" s="46" t="s">
        <v>106</v>
      </c>
      <c r="BE3" s="46"/>
      <c r="BF3" s="46"/>
    </row>
    <row r="4" spans="1:58" ht="14.25">
      <c r="A4" s="80"/>
      <c r="B4" s="80"/>
      <c r="C4" s="80"/>
      <c r="D4" s="80"/>
      <c r="E4" s="80"/>
      <c r="F4" s="80"/>
      <c r="G4" s="80">
        <f>(Visit24Mo!G4)</f>
        <v>0</v>
      </c>
      <c r="H4" s="80"/>
      <c r="I4" s="80"/>
      <c r="J4" s="80"/>
      <c r="K4" s="80"/>
      <c r="L4" s="80"/>
      <c r="M4" s="42">
        <f>(Visit24Mo!M4)</f>
        <v>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>
        <f>(Visit24Mo!AE4)</f>
        <v>0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>
        <f>(Visit24Mo!AU4)</f>
        <v>0</v>
      </c>
      <c r="AV4" s="42"/>
      <c r="AW4" s="42"/>
      <c r="AX4" s="80">
        <f>(Visit24Mo!AX4)</f>
        <v>0</v>
      </c>
      <c r="AY4" s="80"/>
      <c r="AZ4" s="80"/>
      <c r="BA4" s="80"/>
      <c r="BB4" s="80"/>
      <c r="BC4" s="80"/>
      <c r="BD4" s="42">
        <f>(Visit24Mo!BD4)</f>
        <v>0</v>
      </c>
      <c r="BE4" s="42"/>
      <c r="BF4" s="42"/>
    </row>
    <row r="5" ht="11.25" customHeight="1"/>
    <row r="6" spans="2:57" ht="15">
      <c r="B6" s="60" t="s">
        <v>154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42">
        <f>(Visit24Mo!AP6)</f>
        <v>0</v>
      </c>
      <c r="AQ6" s="42"/>
      <c r="AR6" s="42"/>
      <c r="AT6" s="60" t="s">
        <v>104</v>
      </c>
      <c r="AU6" s="60"/>
      <c r="AV6" s="60"/>
      <c r="AW6" s="60"/>
      <c r="AX6" s="60"/>
      <c r="AY6" s="60"/>
      <c r="AZ6" s="60"/>
      <c r="BA6" s="60"/>
      <c r="BB6" s="60"/>
      <c r="BC6" s="61">
        <f>(A4-AX4)/365.25</f>
        <v>0</v>
      </c>
      <c r="BD6" s="61"/>
      <c r="BE6" s="61"/>
    </row>
    <row r="7" ht="11.25" customHeight="1"/>
    <row r="8" spans="1:58" ht="15">
      <c r="A8" s="60" t="s">
        <v>37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42">
        <f>(Visit24Mo!BD8)</f>
        <v>0</v>
      </c>
      <c r="BE8" s="42"/>
      <c r="BF8" s="42"/>
    </row>
    <row r="9" spans="1:58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5">
      <c r="A10" s="2"/>
      <c r="B10" s="46"/>
      <c r="C10" s="46"/>
      <c r="D10" s="46" t="s">
        <v>10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 t="s">
        <v>0</v>
      </c>
      <c r="AZ10" s="46"/>
      <c r="BA10" s="46"/>
      <c r="BB10" s="46"/>
      <c r="BC10" s="46"/>
      <c r="BD10" s="46"/>
      <c r="BE10" s="2"/>
      <c r="BF10" s="2"/>
    </row>
    <row r="11" spans="2:56" ht="15">
      <c r="B11" s="46">
        <v>1</v>
      </c>
      <c r="C11" s="46"/>
      <c r="D11" s="79">
        <f>(Visit24Mo!D11)</f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8">
        <f>(Visit24Mo!AY11)</f>
        <v>0</v>
      </c>
      <c r="AZ11" s="78"/>
      <c r="BA11" s="78"/>
      <c r="BB11" s="78"/>
      <c r="BC11" s="78"/>
      <c r="BD11" s="78"/>
    </row>
    <row r="12" spans="2:56" ht="15">
      <c r="B12" s="46">
        <v>2</v>
      </c>
      <c r="C12" s="46"/>
      <c r="D12" s="79">
        <f>(Visit24Mo!D12)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8">
        <f>(Visit24Mo!AY12)</f>
        <v>0</v>
      </c>
      <c r="AZ12" s="78"/>
      <c r="BA12" s="78"/>
      <c r="BB12" s="78"/>
      <c r="BC12" s="78"/>
      <c r="BD12" s="78"/>
    </row>
    <row r="13" spans="2:56" ht="15">
      <c r="B13" s="46">
        <v>3</v>
      </c>
      <c r="C13" s="46"/>
      <c r="D13" s="79">
        <f>(Visit24Mo!D13)</f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8">
        <f>(Visit24Mo!AY13)</f>
        <v>0</v>
      </c>
      <c r="AZ13" s="78"/>
      <c r="BA13" s="78"/>
      <c r="BB13" s="78"/>
      <c r="BC13" s="78"/>
      <c r="BD13" s="78"/>
    </row>
    <row r="14" spans="2:56" ht="15">
      <c r="B14" s="46">
        <v>4</v>
      </c>
      <c r="C14" s="46"/>
      <c r="D14" s="79">
        <f>(Visit24Mo!D14)</f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8">
        <f>(Visit24Mo!AY14)</f>
        <v>0</v>
      </c>
      <c r="AZ14" s="78"/>
      <c r="BA14" s="78"/>
      <c r="BB14" s="78"/>
      <c r="BC14" s="78"/>
      <c r="BD14" s="78"/>
    </row>
    <row r="15" spans="2:56" ht="15">
      <c r="B15" s="46">
        <v>5</v>
      </c>
      <c r="C15" s="46"/>
      <c r="D15" s="79">
        <f>(Visit24Mo!D15)</f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8">
        <f>(Visit24Mo!AY15)</f>
        <v>0</v>
      </c>
      <c r="AZ15" s="78"/>
      <c r="BA15" s="78"/>
      <c r="BB15" s="78"/>
      <c r="BC15" s="78"/>
      <c r="BD15" s="78"/>
    </row>
    <row r="16" spans="2:56" ht="15">
      <c r="B16" s="46">
        <v>6</v>
      </c>
      <c r="C16" s="46"/>
      <c r="D16" s="79">
        <f>(Visit24Mo!D16)</f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8">
        <f>(Visit24Mo!AY16)</f>
        <v>0</v>
      </c>
      <c r="AZ16" s="78"/>
      <c r="BA16" s="78"/>
      <c r="BB16" s="78"/>
      <c r="BC16" s="78"/>
      <c r="BD16" s="78"/>
    </row>
    <row r="17" spans="2:56" ht="15">
      <c r="B17" s="46">
        <v>7</v>
      </c>
      <c r="C17" s="46"/>
      <c r="D17" s="79">
        <f>(Visit24Mo!D17)</f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8">
        <f>(Visit24Mo!AY17)</f>
        <v>0</v>
      </c>
      <c r="AZ17" s="78"/>
      <c r="BA17" s="78"/>
      <c r="BB17" s="78"/>
      <c r="BC17" s="78"/>
      <c r="BD17" s="78"/>
    </row>
    <row r="18" spans="2:56" ht="15">
      <c r="B18" s="46">
        <v>8</v>
      </c>
      <c r="C18" s="46"/>
      <c r="D18" s="79">
        <f>(Visit24Mo!D18)</f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8">
        <f>(Visit24Mo!AY18)</f>
        <v>0</v>
      </c>
      <c r="AZ18" s="78"/>
      <c r="BA18" s="78"/>
      <c r="BB18" s="78"/>
      <c r="BC18" s="78"/>
      <c r="BD18" s="78"/>
    </row>
    <row r="19" spans="2:56" ht="15">
      <c r="B19" s="46">
        <v>9</v>
      </c>
      <c r="C19" s="46"/>
      <c r="D19" s="79">
        <f>(Visit24Mo!D19)</f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8">
        <f>(Visit24Mo!AY19)</f>
        <v>0</v>
      </c>
      <c r="AZ19" s="78"/>
      <c r="BA19" s="78"/>
      <c r="BB19" s="78"/>
      <c r="BC19" s="78"/>
      <c r="BD19" s="78"/>
    </row>
    <row r="20" spans="2:56" ht="15">
      <c r="B20" s="46">
        <v>10</v>
      </c>
      <c r="C20" s="46"/>
      <c r="D20" s="79">
        <f>(Visit24Mo!D20)</f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8">
        <f>(Visit24Mo!AY20)</f>
        <v>0</v>
      </c>
      <c r="AZ20" s="78"/>
      <c r="BA20" s="78"/>
      <c r="BB20" s="78"/>
      <c r="BC20" s="78"/>
      <c r="BD20" s="78"/>
    </row>
    <row r="21" ht="11.25" customHeight="1"/>
    <row r="22" spans="2:57" ht="15">
      <c r="B22" s="46" t="s">
        <v>31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2">
        <f>(Visit24Mo!V22)</f>
        <v>0</v>
      </c>
      <c r="W22" s="42"/>
      <c r="Y22" s="46" t="s">
        <v>114</v>
      </c>
      <c r="Z22" s="46"/>
      <c r="AA22" s="46"/>
      <c r="AB22" s="46"/>
      <c r="AC22" s="46"/>
      <c r="AD22" s="46"/>
      <c r="AE22" s="46"/>
      <c r="AF22" s="46"/>
      <c r="AG22" s="42">
        <f>(Visit24Mo!AG22)</f>
        <v>0</v>
      </c>
      <c r="AH22" s="42"/>
      <c r="AJ22" s="46" t="s">
        <v>32</v>
      </c>
      <c r="AK22" s="46"/>
      <c r="AL22" s="46"/>
      <c r="AM22" s="46"/>
      <c r="AN22" s="46"/>
      <c r="AO22" s="42">
        <f>(Visit24Mo!AO22)</f>
        <v>0</v>
      </c>
      <c r="AP22" s="42"/>
      <c r="AR22" s="82" t="s">
        <v>119</v>
      </c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4"/>
      <c r="BD22" s="42">
        <f>(Visit24Mo!BD22)</f>
        <v>0</v>
      </c>
      <c r="BE22" s="42"/>
    </row>
    <row r="23" spans="11:57" ht="15">
      <c r="K23" s="46" t="s">
        <v>115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2">
        <f>(Visit24Mo!V23)</f>
        <v>0</v>
      </c>
      <c r="W23" s="42"/>
      <c r="Y23" s="82" t="s">
        <v>116</v>
      </c>
      <c r="Z23" s="83"/>
      <c r="AA23" s="83"/>
      <c r="AB23" s="83"/>
      <c r="AC23" s="83"/>
      <c r="AD23" s="83"/>
      <c r="AE23" s="83"/>
      <c r="AF23" s="84"/>
      <c r="AG23" s="42">
        <f>(Visit24Mo!AG23)</f>
        <v>0</v>
      </c>
      <c r="AH23" s="42"/>
      <c r="AJ23" s="46" t="s">
        <v>117</v>
      </c>
      <c r="AK23" s="46"/>
      <c r="AL23" s="46"/>
      <c r="AM23" s="46"/>
      <c r="AN23" s="46"/>
      <c r="AO23" s="42">
        <f>(Visit24Mo!AO23)</f>
        <v>0</v>
      </c>
      <c r="AP23" s="42"/>
      <c r="AU23" s="92" t="s">
        <v>118</v>
      </c>
      <c r="AV23" s="92"/>
      <c r="AW23" s="92"/>
      <c r="AX23" s="92"/>
      <c r="AY23" s="92"/>
      <c r="AZ23" s="92"/>
      <c r="BA23" s="92"/>
      <c r="BB23" s="92"/>
      <c r="BC23" s="92"/>
      <c r="BD23" s="42">
        <f>(Visit24Mo!BD23)</f>
        <v>0</v>
      </c>
      <c r="BE23" s="42"/>
    </row>
    <row r="24" ht="11.25" customHeight="1"/>
    <row r="25" spans="2:56" ht="15" customHeight="1">
      <c r="B25" s="85"/>
      <c r="C25" s="85"/>
      <c r="D25" s="45" t="s">
        <v>9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4" t="s">
        <v>1</v>
      </c>
      <c r="AM25" s="45"/>
      <c r="AN25" s="45"/>
      <c r="AO25" s="45"/>
      <c r="AP25" s="45"/>
      <c r="AQ25" s="45"/>
      <c r="AR25" s="45"/>
      <c r="AS25" s="45"/>
      <c r="AT25" s="45"/>
      <c r="AU25" s="44" t="s">
        <v>11</v>
      </c>
      <c r="AV25" s="44"/>
      <c r="AW25" s="44"/>
      <c r="AX25" s="44"/>
      <c r="AY25" s="44"/>
      <c r="AZ25" s="44"/>
      <c r="BA25" s="44"/>
      <c r="BB25" s="44"/>
      <c r="BC25" s="44"/>
      <c r="BD25" s="44"/>
    </row>
    <row r="26" spans="2:56" ht="15">
      <c r="B26" s="46">
        <v>1</v>
      </c>
      <c r="C26" s="46"/>
      <c r="D26" s="79">
        <f>(Visit24Mo!D26)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42">
        <f>(Visit24Mo!AL26)</f>
        <v>0</v>
      </c>
      <c r="AM26" s="42"/>
      <c r="AN26" s="42"/>
      <c r="AO26" s="42"/>
      <c r="AP26" s="42"/>
      <c r="AQ26" s="42"/>
      <c r="AR26" s="42"/>
      <c r="AS26" s="42"/>
      <c r="AT26" s="42"/>
      <c r="AU26" s="42">
        <f>(Visit24Mo!AU26)</f>
        <v>0</v>
      </c>
      <c r="AV26" s="42"/>
      <c r="AW26" s="42"/>
      <c r="AX26" s="42"/>
      <c r="AY26" s="42"/>
      <c r="AZ26" s="42"/>
      <c r="BA26" s="42"/>
      <c r="BB26" s="42"/>
      <c r="BC26" s="42"/>
      <c r="BD26" s="42"/>
    </row>
    <row r="27" spans="2:56" ht="15">
      <c r="B27" s="46">
        <v>2</v>
      </c>
      <c r="C27" s="46"/>
      <c r="D27" s="79">
        <f>(Visit24Mo!D27)</f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42">
        <f>(Visit24Mo!AL27)</f>
        <v>0</v>
      </c>
      <c r="AM27" s="42"/>
      <c r="AN27" s="42"/>
      <c r="AO27" s="42"/>
      <c r="AP27" s="42"/>
      <c r="AQ27" s="42"/>
      <c r="AR27" s="42"/>
      <c r="AS27" s="42"/>
      <c r="AT27" s="42"/>
      <c r="AU27" s="42">
        <f>(Visit24Mo!AU27)</f>
        <v>0</v>
      </c>
      <c r="AV27" s="42"/>
      <c r="AW27" s="42"/>
      <c r="AX27" s="42"/>
      <c r="AY27" s="42"/>
      <c r="AZ27" s="42"/>
      <c r="BA27" s="42"/>
      <c r="BB27" s="42"/>
      <c r="BC27" s="42"/>
      <c r="BD27" s="42"/>
    </row>
    <row r="28" spans="2:56" ht="15">
      <c r="B28" s="46">
        <v>3</v>
      </c>
      <c r="C28" s="46"/>
      <c r="D28" s="79">
        <f>(Visit24Mo!D28)</f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42">
        <f>(Visit24Mo!AL28)</f>
        <v>0</v>
      </c>
      <c r="AM28" s="42"/>
      <c r="AN28" s="42"/>
      <c r="AO28" s="42"/>
      <c r="AP28" s="42"/>
      <c r="AQ28" s="42"/>
      <c r="AR28" s="42"/>
      <c r="AS28" s="42"/>
      <c r="AT28" s="42"/>
      <c r="AU28" s="42">
        <f>(Visit24Mo!AU28)</f>
        <v>0</v>
      </c>
      <c r="AV28" s="42"/>
      <c r="AW28" s="42"/>
      <c r="AX28" s="42"/>
      <c r="AY28" s="42"/>
      <c r="AZ28" s="42"/>
      <c r="BA28" s="42"/>
      <c r="BB28" s="42"/>
      <c r="BC28" s="42"/>
      <c r="BD28" s="42"/>
    </row>
    <row r="29" spans="2:56" ht="15">
      <c r="B29" s="46">
        <v>4</v>
      </c>
      <c r="C29" s="46"/>
      <c r="D29" s="79">
        <f>(Visit24Mo!D29)</f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42">
        <f>(Visit24Mo!AL29)</f>
        <v>0</v>
      </c>
      <c r="AM29" s="42"/>
      <c r="AN29" s="42"/>
      <c r="AO29" s="42"/>
      <c r="AP29" s="42"/>
      <c r="AQ29" s="42"/>
      <c r="AR29" s="42"/>
      <c r="AS29" s="42"/>
      <c r="AT29" s="42"/>
      <c r="AU29" s="42">
        <f>(Visit24Mo!AU29)</f>
        <v>0</v>
      </c>
      <c r="AV29" s="42"/>
      <c r="AW29" s="42"/>
      <c r="AX29" s="42"/>
      <c r="AY29" s="42"/>
      <c r="AZ29" s="42"/>
      <c r="BA29" s="42"/>
      <c r="BB29" s="42"/>
      <c r="BC29" s="42"/>
      <c r="BD29" s="42"/>
    </row>
    <row r="30" spans="2:56" ht="15">
      <c r="B30" s="46">
        <v>5</v>
      </c>
      <c r="C30" s="46"/>
      <c r="D30" s="79">
        <f>(Visit24Mo!D30)</f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42">
        <f>(Visit24Mo!AL30)</f>
        <v>0</v>
      </c>
      <c r="AM30" s="42"/>
      <c r="AN30" s="42"/>
      <c r="AO30" s="42"/>
      <c r="AP30" s="42"/>
      <c r="AQ30" s="42"/>
      <c r="AR30" s="42"/>
      <c r="AS30" s="42"/>
      <c r="AT30" s="42"/>
      <c r="AU30" s="42">
        <f>(Visit24Mo!AU30)</f>
        <v>0</v>
      </c>
      <c r="AV30" s="42"/>
      <c r="AW30" s="42"/>
      <c r="AX30" s="42"/>
      <c r="AY30" s="42"/>
      <c r="AZ30" s="42"/>
      <c r="BA30" s="42"/>
      <c r="BB30" s="42"/>
      <c r="BC30" s="42"/>
      <c r="BD30" s="42"/>
    </row>
    <row r="31" spans="2:56" ht="15">
      <c r="B31" s="46">
        <v>6</v>
      </c>
      <c r="C31" s="46"/>
      <c r="D31" s="79">
        <f>(Visit24Mo!D31)</f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42">
        <f>(Visit24Mo!AL31)</f>
        <v>0</v>
      </c>
      <c r="AM31" s="42"/>
      <c r="AN31" s="42"/>
      <c r="AO31" s="42"/>
      <c r="AP31" s="42"/>
      <c r="AQ31" s="42"/>
      <c r="AR31" s="42"/>
      <c r="AS31" s="42"/>
      <c r="AT31" s="42"/>
      <c r="AU31" s="42">
        <f>(Visit24Mo!AU31)</f>
        <v>0</v>
      </c>
      <c r="AV31" s="42"/>
      <c r="AW31" s="42"/>
      <c r="AX31" s="42"/>
      <c r="AY31" s="42"/>
      <c r="AZ31" s="42"/>
      <c r="BA31" s="42"/>
      <c r="BB31" s="42"/>
      <c r="BC31" s="42"/>
      <c r="BD31" s="42"/>
    </row>
    <row r="32" spans="2:56" ht="15">
      <c r="B32" s="46">
        <v>7</v>
      </c>
      <c r="C32" s="46"/>
      <c r="D32" s="79">
        <f>(Visit24Mo!D32)</f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42">
        <f>(Visit24Mo!AL32)</f>
        <v>0</v>
      </c>
      <c r="AM32" s="42"/>
      <c r="AN32" s="42"/>
      <c r="AO32" s="42"/>
      <c r="AP32" s="42"/>
      <c r="AQ32" s="42"/>
      <c r="AR32" s="42"/>
      <c r="AS32" s="42"/>
      <c r="AT32" s="42"/>
      <c r="AU32" s="42">
        <f>(Visit24Mo!AU32)</f>
        <v>0</v>
      </c>
      <c r="AV32" s="42"/>
      <c r="AW32" s="42"/>
      <c r="AX32" s="42"/>
      <c r="AY32" s="42"/>
      <c r="AZ32" s="42"/>
      <c r="BA32" s="42"/>
      <c r="BB32" s="42"/>
      <c r="BC32" s="42"/>
      <c r="BD32" s="42"/>
    </row>
    <row r="33" spans="2:56" ht="15">
      <c r="B33" s="46">
        <v>8</v>
      </c>
      <c r="C33" s="46"/>
      <c r="D33" s="79">
        <f>(Visit24Mo!D33)</f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42">
        <f>(Visit24Mo!AL33)</f>
        <v>0</v>
      </c>
      <c r="AM33" s="42"/>
      <c r="AN33" s="42"/>
      <c r="AO33" s="42"/>
      <c r="AP33" s="42"/>
      <c r="AQ33" s="42"/>
      <c r="AR33" s="42"/>
      <c r="AS33" s="42"/>
      <c r="AT33" s="42"/>
      <c r="AU33" s="42">
        <f>(Visit24Mo!AU33)</f>
        <v>0</v>
      </c>
      <c r="AV33" s="42"/>
      <c r="AW33" s="42"/>
      <c r="AX33" s="42"/>
      <c r="AY33" s="42"/>
      <c r="AZ33" s="42"/>
      <c r="BA33" s="42"/>
      <c r="BB33" s="42"/>
      <c r="BC33" s="42"/>
      <c r="BD33" s="42"/>
    </row>
    <row r="34" ht="11.25" customHeight="1"/>
    <row r="35" spans="2:57" ht="15" customHeight="1">
      <c r="B35" s="44" t="s">
        <v>30</v>
      </c>
      <c r="C35" s="45"/>
      <c r="D35" s="45"/>
      <c r="E35" s="45"/>
      <c r="F35" s="45"/>
      <c r="G35" s="45"/>
      <c r="H35" s="54" t="s">
        <v>18</v>
      </c>
      <c r="I35" s="55"/>
      <c r="J35" s="58" t="s">
        <v>36</v>
      </c>
      <c r="K35" s="58"/>
      <c r="L35" s="45" t="s">
        <v>17</v>
      </c>
      <c r="M35" s="45"/>
      <c r="N35" s="45"/>
      <c r="O35" s="44" t="s">
        <v>15</v>
      </c>
      <c r="P35" s="44"/>
      <c r="Q35" s="44"/>
      <c r="R35" s="44"/>
      <c r="S35" s="44"/>
      <c r="T35" s="44" t="s">
        <v>22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 t="s">
        <v>27</v>
      </c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2:57" ht="15" customHeight="1">
      <c r="B36" s="45"/>
      <c r="C36" s="45"/>
      <c r="D36" s="45"/>
      <c r="E36" s="45"/>
      <c r="F36" s="45"/>
      <c r="G36" s="45"/>
      <c r="H36" s="56"/>
      <c r="I36" s="57"/>
      <c r="J36" s="58"/>
      <c r="K36" s="58"/>
      <c r="L36" s="45"/>
      <c r="M36" s="45"/>
      <c r="N36" s="45"/>
      <c r="O36" s="44"/>
      <c r="P36" s="44"/>
      <c r="Q36" s="44"/>
      <c r="R36" s="44"/>
      <c r="S36" s="44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 t="s">
        <v>19</v>
      </c>
      <c r="AI36" s="45"/>
      <c r="AJ36" s="45"/>
      <c r="AK36" s="44" t="s">
        <v>20</v>
      </c>
      <c r="AL36" s="45"/>
      <c r="AM36" s="45"/>
      <c r="AN36" s="45"/>
      <c r="AO36" s="45"/>
      <c r="AP36" s="44" t="s">
        <v>23</v>
      </c>
      <c r="AQ36" s="44"/>
      <c r="AR36" s="44"/>
      <c r="AS36" s="44"/>
      <c r="AT36" s="44"/>
      <c r="AU36" s="45" t="s">
        <v>12</v>
      </c>
      <c r="AV36" s="45"/>
      <c r="AW36" s="45"/>
      <c r="AX36" s="45" t="s">
        <v>21</v>
      </c>
      <c r="AY36" s="45"/>
      <c r="AZ36" s="45"/>
      <c r="BA36" s="45"/>
      <c r="BB36" s="45" t="s">
        <v>28</v>
      </c>
      <c r="BC36" s="45"/>
      <c r="BD36" s="45"/>
      <c r="BE36" s="45"/>
    </row>
    <row r="37" spans="2:57" ht="14.25">
      <c r="B37" s="35" t="s">
        <v>13</v>
      </c>
      <c r="C37" s="35"/>
      <c r="D37" s="35"/>
      <c r="E37" s="35"/>
      <c r="F37" s="35"/>
      <c r="G37" s="35"/>
      <c r="H37" s="87" t="s">
        <v>16</v>
      </c>
      <c r="I37" s="35"/>
      <c r="J37" s="87" t="s">
        <v>16</v>
      </c>
      <c r="K37" s="35"/>
      <c r="L37" s="36">
        <f>(Visit24Mo!L37)</f>
        <v>0</v>
      </c>
      <c r="M37" s="37"/>
      <c r="N37" s="38"/>
      <c r="O37" s="42">
        <f>(Visit24Mo!O37)</f>
        <v>0</v>
      </c>
      <c r="P37" s="42"/>
      <c r="Q37" s="42"/>
      <c r="R37" s="42"/>
      <c r="S37" s="42"/>
      <c r="T37" s="42">
        <f>(Visit24Mo!T37)</f>
        <v>0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f>(Visit24Mo!AH37)</f>
        <v>0</v>
      </c>
      <c r="AI37" s="42"/>
      <c r="AJ37" s="42"/>
      <c r="AK37" s="42">
        <f>(Visit24Mo!AK37)</f>
        <v>0</v>
      </c>
      <c r="AL37" s="42"/>
      <c r="AM37" s="42"/>
      <c r="AN37" s="42"/>
      <c r="AO37" s="42"/>
      <c r="AP37" s="36">
        <f>(Visit24Mo!AP37)</f>
        <v>0</v>
      </c>
      <c r="AQ37" s="37"/>
      <c r="AR37" s="37"/>
      <c r="AS37" s="37"/>
      <c r="AT37" s="38"/>
      <c r="AU37" s="42">
        <f>(Visit24Mo!AU37)</f>
        <v>0</v>
      </c>
      <c r="AV37" s="42"/>
      <c r="AW37" s="42"/>
      <c r="AX37" s="42">
        <f>(Visit24Mo!AX37)</f>
        <v>0</v>
      </c>
      <c r="AY37" s="42"/>
      <c r="AZ37" s="42"/>
      <c r="BA37" s="42"/>
      <c r="BB37" s="42">
        <f>(Visit24Mo!BB37)</f>
        <v>0</v>
      </c>
      <c r="BC37" s="42"/>
      <c r="BD37" s="42"/>
      <c r="BE37" s="42"/>
    </row>
    <row r="38" spans="2:57" ht="14.25">
      <c r="B38" s="35" t="s">
        <v>14</v>
      </c>
      <c r="C38" s="35"/>
      <c r="D38" s="35"/>
      <c r="E38" s="35"/>
      <c r="F38" s="35"/>
      <c r="G38" s="35"/>
      <c r="H38" s="87" t="s">
        <v>16</v>
      </c>
      <c r="I38" s="35"/>
      <c r="J38" s="87" t="s">
        <v>16</v>
      </c>
      <c r="K38" s="35"/>
      <c r="L38" s="36">
        <f>(Visit24Mo!L38)</f>
        <v>0</v>
      </c>
      <c r="M38" s="37"/>
      <c r="N38" s="38"/>
      <c r="O38" s="42">
        <f>(Visit24Mo!O38)</f>
        <v>0</v>
      </c>
      <c r="P38" s="42"/>
      <c r="Q38" s="42"/>
      <c r="R38" s="42"/>
      <c r="S38" s="42"/>
      <c r="T38" s="42">
        <f>(Visit24Mo!T38)</f>
        <v>0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f>(Visit24Mo!AH38)</f>
        <v>0</v>
      </c>
      <c r="AI38" s="42"/>
      <c r="AJ38" s="42"/>
      <c r="AK38" s="42">
        <f>(Visit24Mo!AK38)</f>
        <v>0</v>
      </c>
      <c r="AL38" s="42"/>
      <c r="AM38" s="42"/>
      <c r="AN38" s="42"/>
      <c r="AO38" s="42"/>
      <c r="AP38" s="36">
        <f>(Visit24Mo!AP38)</f>
        <v>0</v>
      </c>
      <c r="AQ38" s="37"/>
      <c r="AR38" s="37"/>
      <c r="AS38" s="37"/>
      <c r="AT38" s="38"/>
      <c r="AU38" s="42">
        <f>(Visit24Mo!AU38)</f>
        <v>0</v>
      </c>
      <c r="AV38" s="42"/>
      <c r="AW38" s="42"/>
      <c r="AX38" s="42">
        <f>(Visit24Mo!AX38)</f>
        <v>0</v>
      </c>
      <c r="AY38" s="42"/>
      <c r="AZ38" s="42"/>
      <c r="BA38" s="42"/>
      <c r="BB38" s="42">
        <f>(Visit24Mo!BB38)</f>
        <v>0</v>
      </c>
      <c r="BC38" s="42"/>
      <c r="BD38" s="42"/>
      <c r="BE38" s="42"/>
    </row>
    <row r="39" spans="2:57" ht="14.25">
      <c r="B39" s="35" t="s">
        <v>18</v>
      </c>
      <c r="C39" s="35"/>
      <c r="D39" s="35"/>
      <c r="E39" s="35"/>
      <c r="F39" s="35"/>
      <c r="G39" s="35"/>
      <c r="H39" s="42">
        <f>(Visit24Mo!H39)</f>
        <v>0</v>
      </c>
      <c r="I39" s="42"/>
      <c r="J39" s="42">
        <f>(Visit24Mo!J39)</f>
        <v>0</v>
      </c>
      <c r="K39" s="42"/>
      <c r="L39" s="36">
        <f>(Visit24Mo!L39)</f>
        <v>0</v>
      </c>
      <c r="M39" s="37"/>
      <c r="N39" s="38"/>
      <c r="O39" s="42">
        <f>(Visit24Mo!O39)</f>
        <v>0</v>
      </c>
      <c r="P39" s="42"/>
      <c r="Q39" s="42"/>
      <c r="R39" s="42"/>
      <c r="S39" s="42"/>
      <c r="T39" s="42">
        <f>(Visit24Mo!T39)</f>
        <v>0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f>(Visit24Mo!AH39)</f>
        <v>0</v>
      </c>
      <c r="AI39" s="42"/>
      <c r="AJ39" s="42"/>
      <c r="AK39" s="42">
        <f>(Visit24Mo!AK39)</f>
        <v>0</v>
      </c>
      <c r="AL39" s="42"/>
      <c r="AM39" s="42"/>
      <c r="AN39" s="42"/>
      <c r="AO39" s="42"/>
      <c r="AP39" s="36">
        <f>(Visit24Mo!AP39)</f>
        <v>0</v>
      </c>
      <c r="AQ39" s="37"/>
      <c r="AR39" s="37"/>
      <c r="AS39" s="37"/>
      <c r="AT39" s="38"/>
      <c r="AU39" s="42">
        <f>(Visit24Mo!AU39)</f>
        <v>0</v>
      </c>
      <c r="AV39" s="42"/>
      <c r="AW39" s="42"/>
      <c r="AX39" s="42">
        <f>(Visit24Mo!AX39)</f>
        <v>0</v>
      </c>
      <c r="AY39" s="42"/>
      <c r="AZ39" s="42"/>
      <c r="BA39" s="42"/>
      <c r="BB39" s="42">
        <f>(Visit24Mo!BB39)</f>
        <v>0</v>
      </c>
      <c r="BC39" s="42"/>
      <c r="BD39" s="42"/>
      <c r="BE39" s="42"/>
    </row>
    <row r="40" spans="2:57" ht="14.25">
      <c r="B40" s="35" t="s">
        <v>18</v>
      </c>
      <c r="C40" s="35"/>
      <c r="D40" s="35"/>
      <c r="E40" s="35"/>
      <c r="F40" s="35"/>
      <c r="G40" s="35"/>
      <c r="H40" s="42">
        <f>(Visit24Mo!H40)</f>
        <v>0</v>
      </c>
      <c r="I40" s="42"/>
      <c r="J40" s="42">
        <f>(Visit24Mo!J40)</f>
        <v>0</v>
      </c>
      <c r="K40" s="42"/>
      <c r="L40" s="36">
        <f>(Visit24Mo!L40)</f>
        <v>0</v>
      </c>
      <c r="M40" s="37"/>
      <c r="N40" s="38"/>
      <c r="O40" s="42">
        <f>(Visit24Mo!O40)</f>
        <v>0</v>
      </c>
      <c r="P40" s="42"/>
      <c r="Q40" s="42"/>
      <c r="R40" s="42"/>
      <c r="S40" s="42"/>
      <c r="T40" s="42">
        <f>(Visit24Mo!T40)</f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>
        <f>(Visit24Mo!AH40)</f>
        <v>0</v>
      </c>
      <c r="AI40" s="42"/>
      <c r="AJ40" s="42"/>
      <c r="AK40" s="42">
        <f>(Visit24Mo!AK40)</f>
        <v>0</v>
      </c>
      <c r="AL40" s="42"/>
      <c r="AM40" s="42"/>
      <c r="AN40" s="42"/>
      <c r="AO40" s="42"/>
      <c r="AP40" s="36">
        <f>(Visit24Mo!AP40)</f>
        <v>0</v>
      </c>
      <c r="AQ40" s="37"/>
      <c r="AR40" s="37"/>
      <c r="AS40" s="37"/>
      <c r="AT40" s="38"/>
      <c r="AU40" s="42">
        <f>(Visit24Mo!AU40)</f>
        <v>0</v>
      </c>
      <c r="AV40" s="42"/>
      <c r="AW40" s="42"/>
      <c r="AX40" s="42">
        <f>(Visit24Mo!AX40)</f>
        <v>0</v>
      </c>
      <c r="AY40" s="42"/>
      <c r="AZ40" s="42"/>
      <c r="BA40" s="42"/>
      <c r="BB40" s="42">
        <f>(Visit24Mo!BB40)</f>
        <v>0</v>
      </c>
      <c r="BC40" s="42"/>
      <c r="BD40" s="42"/>
      <c r="BE40" s="42"/>
    </row>
    <row r="41" spans="2:57" ht="14.25">
      <c r="B41" s="35" t="s">
        <v>18</v>
      </c>
      <c r="C41" s="35"/>
      <c r="D41" s="35"/>
      <c r="E41" s="35"/>
      <c r="F41" s="35"/>
      <c r="G41" s="35"/>
      <c r="H41" s="42">
        <f>(Visit24Mo!H41)</f>
        <v>0</v>
      </c>
      <c r="I41" s="42"/>
      <c r="J41" s="42">
        <f>(Visit24Mo!J41)</f>
        <v>0</v>
      </c>
      <c r="K41" s="42"/>
      <c r="L41" s="36">
        <f>(Visit24Mo!L41)</f>
        <v>0</v>
      </c>
      <c r="M41" s="37"/>
      <c r="N41" s="38"/>
      <c r="O41" s="42">
        <f>(Visit24Mo!O41)</f>
        <v>0</v>
      </c>
      <c r="P41" s="42"/>
      <c r="Q41" s="42"/>
      <c r="R41" s="42"/>
      <c r="S41" s="42"/>
      <c r="T41" s="42">
        <f>(Visit24Mo!T41)</f>
        <v>0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>
        <f>(Visit24Mo!AH41)</f>
        <v>0</v>
      </c>
      <c r="AI41" s="42"/>
      <c r="AJ41" s="42"/>
      <c r="AK41" s="42">
        <f>(Visit24Mo!AK41)</f>
        <v>0</v>
      </c>
      <c r="AL41" s="42"/>
      <c r="AM41" s="42"/>
      <c r="AN41" s="42"/>
      <c r="AO41" s="42"/>
      <c r="AP41" s="36">
        <f>(Visit24Mo!AP41)</f>
        <v>0</v>
      </c>
      <c r="AQ41" s="37"/>
      <c r="AR41" s="37"/>
      <c r="AS41" s="37"/>
      <c r="AT41" s="38"/>
      <c r="AU41" s="42">
        <f>(Visit24Mo!AU41)</f>
        <v>0</v>
      </c>
      <c r="AV41" s="42"/>
      <c r="AW41" s="42"/>
      <c r="AX41" s="42">
        <f>(Visit24Mo!AX41)</f>
        <v>0</v>
      </c>
      <c r="AY41" s="42"/>
      <c r="AZ41" s="42"/>
      <c r="BA41" s="42"/>
      <c r="BB41" s="42">
        <f>(Visit24Mo!BB41)</f>
        <v>0</v>
      </c>
      <c r="BC41" s="42"/>
      <c r="BD41" s="42"/>
      <c r="BE41" s="42"/>
    </row>
    <row r="42" spans="2:57" ht="14.25">
      <c r="B42" s="35" t="s">
        <v>18</v>
      </c>
      <c r="C42" s="35"/>
      <c r="D42" s="35"/>
      <c r="E42" s="35"/>
      <c r="F42" s="35"/>
      <c r="G42" s="35"/>
      <c r="H42" s="42">
        <f>(Visit24Mo!H42)</f>
        <v>0</v>
      </c>
      <c r="I42" s="42"/>
      <c r="J42" s="42">
        <f>(Visit24Mo!J42)</f>
        <v>0</v>
      </c>
      <c r="K42" s="42"/>
      <c r="L42" s="36">
        <f>(Visit24Mo!L42)</f>
        <v>0</v>
      </c>
      <c r="M42" s="37"/>
      <c r="N42" s="38"/>
      <c r="O42" s="42">
        <f>(Visit24Mo!O42)</f>
        <v>0</v>
      </c>
      <c r="P42" s="42"/>
      <c r="Q42" s="42"/>
      <c r="R42" s="42"/>
      <c r="S42" s="42"/>
      <c r="T42" s="42">
        <f>(Visit24Mo!T42)</f>
        <v>0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f>(Visit24Mo!AH42)</f>
        <v>0</v>
      </c>
      <c r="AI42" s="42"/>
      <c r="AJ42" s="42"/>
      <c r="AK42" s="42">
        <f>(Visit24Mo!AK42)</f>
        <v>0</v>
      </c>
      <c r="AL42" s="42"/>
      <c r="AM42" s="42"/>
      <c r="AN42" s="42"/>
      <c r="AO42" s="42"/>
      <c r="AP42" s="36">
        <f>(Visit24Mo!AP42)</f>
        <v>0</v>
      </c>
      <c r="AQ42" s="37"/>
      <c r="AR42" s="37"/>
      <c r="AS42" s="37"/>
      <c r="AT42" s="38"/>
      <c r="AU42" s="42">
        <f>(Visit24Mo!AU42)</f>
        <v>0</v>
      </c>
      <c r="AV42" s="42"/>
      <c r="AW42" s="42"/>
      <c r="AX42" s="42">
        <f>(Visit24Mo!AX42)</f>
        <v>0</v>
      </c>
      <c r="AY42" s="42"/>
      <c r="AZ42" s="42"/>
      <c r="BA42" s="42"/>
      <c r="BB42" s="42">
        <f>(Visit24Mo!BB42)</f>
        <v>0</v>
      </c>
      <c r="BC42" s="42"/>
      <c r="BD42" s="42"/>
      <c r="BE42" s="42"/>
    </row>
    <row r="43" spans="2:57" ht="14.25">
      <c r="B43" s="35" t="s">
        <v>18</v>
      </c>
      <c r="C43" s="35"/>
      <c r="D43" s="35"/>
      <c r="E43" s="35"/>
      <c r="F43" s="35"/>
      <c r="G43" s="35"/>
      <c r="H43" s="42">
        <f>(Visit24Mo!H43)</f>
        <v>0</v>
      </c>
      <c r="I43" s="42"/>
      <c r="J43" s="42">
        <f>(Visit24Mo!J43)</f>
        <v>0</v>
      </c>
      <c r="K43" s="42"/>
      <c r="L43" s="36">
        <f>(Visit24Mo!L43)</f>
        <v>0</v>
      </c>
      <c r="M43" s="37"/>
      <c r="N43" s="38"/>
      <c r="O43" s="42">
        <f>(Visit24Mo!O43)</f>
        <v>0</v>
      </c>
      <c r="P43" s="42"/>
      <c r="Q43" s="42"/>
      <c r="R43" s="42"/>
      <c r="S43" s="42"/>
      <c r="T43" s="42">
        <f>(Visit24Mo!T43)</f>
        <v>0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f>(Visit24Mo!AH43)</f>
        <v>0</v>
      </c>
      <c r="AI43" s="42"/>
      <c r="AJ43" s="42"/>
      <c r="AK43" s="42">
        <f>(Visit24Mo!AK43)</f>
        <v>0</v>
      </c>
      <c r="AL43" s="42"/>
      <c r="AM43" s="42"/>
      <c r="AN43" s="42"/>
      <c r="AO43" s="42"/>
      <c r="AP43" s="36">
        <f>(Visit24Mo!AP43)</f>
        <v>0</v>
      </c>
      <c r="AQ43" s="37"/>
      <c r="AR43" s="37"/>
      <c r="AS43" s="37"/>
      <c r="AT43" s="38"/>
      <c r="AU43" s="42">
        <f>(Visit24Mo!AU43)</f>
        <v>0</v>
      </c>
      <c r="AV43" s="42"/>
      <c r="AW43" s="42"/>
      <c r="AX43" s="42">
        <f>(Visit24Mo!AX43)</f>
        <v>0</v>
      </c>
      <c r="AY43" s="42"/>
      <c r="AZ43" s="42"/>
      <c r="BA43" s="42"/>
      <c r="BB43" s="42">
        <f>(Visit24Mo!BB43)</f>
        <v>0</v>
      </c>
      <c r="BC43" s="42"/>
      <c r="BD43" s="42"/>
      <c r="BE43" s="42"/>
    </row>
    <row r="44" spans="2:57" ht="14.25">
      <c r="B44" s="35" t="s">
        <v>18</v>
      </c>
      <c r="C44" s="35"/>
      <c r="D44" s="35"/>
      <c r="E44" s="35"/>
      <c r="F44" s="35"/>
      <c r="G44" s="35"/>
      <c r="H44" s="42">
        <f>(Visit24Mo!H44)</f>
        <v>0</v>
      </c>
      <c r="I44" s="42"/>
      <c r="J44" s="42">
        <f>(Visit24Mo!J44)</f>
        <v>0</v>
      </c>
      <c r="K44" s="42"/>
      <c r="L44" s="36">
        <f>(Visit24Mo!L44)</f>
        <v>0</v>
      </c>
      <c r="M44" s="37"/>
      <c r="N44" s="38"/>
      <c r="O44" s="42">
        <f>(Visit24Mo!O44)</f>
        <v>0</v>
      </c>
      <c r="P44" s="42"/>
      <c r="Q44" s="42"/>
      <c r="R44" s="42"/>
      <c r="S44" s="42"/>
      <c r="T44" s="42">
        <f>(Visit24Mo!T44)</f>
        <v>0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f>(Visit24Mo!AH44)</f>
        <v>0</v>
      </c>
      <c r="AI44" s="42"/>
      <c r="AJ44" s="42"/>
      <c r="AK44" s="42">
        <f>(Visit24Mo!AK44)</f>
        <v>0</v>
      </c>
      <c r="AL44" s="42"/>
      <c r="AM44" s="42"/>
      <c r="AN44" s="42"/>
      <c r="AO44" s="42"/>
      <c r="AP44" s="36">
        <f>(Visit24Mo!AP44)</f>
        <v>0</v>
      </c>
      <c r="AQ44" s="37"/>
      <c r="AR44" s="37"/>
      <c r="AS44" s="37"/>
      <c r="AT44" s="38"/>
      <c r="AU44" s="42">
        <f>(Visit24Mo!AU44)</f>
        <v>0</v>
      </c>
      <c r="AV44" s="42"/>
      <c r="AW44" s="42"/>
      <c r="AX44" s="42">
        <f>(Visit24Mo!AX44)</f>
        <v>0</v>
      </c>
      <c r="AY44" s="42"/>
      <c r="AZ44" s="42"/>
      <c r="BA44" s="42"/>
      <c r="BB44" s="42">
        <f>(Visit24Mo!BB44)</f>
        <v>0</v>
      </c>
      <c r="BC44" s="42"/>
      <c r="BD44" s="42"/>
      <c r="BE44" s="42"/>
    </row>
    <row r="45" spans="2:57" ht="14.25">
      <c r="B45" s="35" t="s">
        <v>18</v>
      </c>
      <c r="C45" s="35"/>
      <c r="D45" s="35"/>
      <c r="E45" s="35"/>
      <c r="F45" s="35"/>
      <c r="G45" s="35"/>
      <c r="H45" s="42">
        <f>(Visit24Mo!H45)</f>
        <v>0</v>
      </c>
      <c r="I45" s="42"/>
      <c r="J45" s="42">
        <f>(Visit24Mo!J45)</f>
        <v>0</v>
      </c>
      <c r="K45" s="42"/>
      <c r="L45" s="36">
        <f>(Visit24Mo!L45)</f>
        <v>0</v>
      </c>
      <c r="M45" s="37"/>
      <c r="N45" s="38"/>
      <c r="O45" s="42">
        <f>(Visit24Mo!O45)</f>
        <v>0</v>
      </c>
      <c r="P45" s="42"/>
      <c r="Q45" s="42"/>
      <c r="R45" s="42"/>
      <c r="S45" s="42"/>
      <c r="T45" s="42">
        <f>(Visit24Mo!T45)</f>
        <v>0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>
        <f>(Visit24Mo!AH45)</f>
        <v>0</v>
      </c>
      <c r="AI45" s="42"/>
      <c r="AJ45" s="42"/>
      <c r="AK45" s="42">
        <f>(Visit24Mo!AK45)</f>
        <v>0</v>
      </c>
      <c r="AL45" s="42"/>
      <c r="AM45" s="42"/>
      <c r="AN45" s="42"/>
      <c r="AO45" s="42"/>
      <c r="AP45" s="36">
        <f>(Visit24Mo!AP45)</f>
        <v>0</v>
      </c>
      <c r="AQ45" s="37"/>
      <c r="AR45" s="37"/>
      <c r="AS45" s="37"/>
      <c r="AT45" s="38"/>
      <c r="AU45" s="42">
        <f>(Visit24Mo!AU45)</f>
        <v>0</v>
      </c>
      <c r="AV45" s="42"/>
      <c r="AW45" s="42"/>
      <c r="AX45" s="42">
        <f>(Visit24Mo!AX45)</f>
        <v>0</v>
      </c>
      <c r="AY45" s="42"/>
      <c r="AZ45" s="42"/>
      <c r="BA45" s="42"/>
      <c r="BB45" s="42">
        <f>(Visit24Mo!BB45)</f>
        <v>0</v>
      </c>
      <c r="BC45" s="42"/>
      <c r="BD45" s="42"/>
      <c r="BE45" s="42"/>
    </row>
    <row r="46" spans="2:57" ht="14.25">
      <c r="B46" s="35" t="s">
        <v>18</v>
      </c>
      <c r="C46" s="35"/>
      <c r="D46" s="35"/>
      <c r="E46" s="35"/>
      <c r="F46" s="35"/>
      <c r="G46" s="35"/>
      <c r="H46" s="42">
        <f>(Visit24Mo!H46)</f>
        <v>0</v>
      </c>
      <c r="I46" s="42"/>
      <c r="J46" s="42">
        <f>(Visit24Mo!J46)</f>
        <v>0</v>
      </c>
      <c r="K46" s="42"/>
      <c r="L46" s="36">
        <f>(Visit24Mo!L46)</f>
        <v>0</v>
      </c>
      <c r="M46" s="37"/>
      <c r="N46" s="38"/>
      <c r="O46" s="42">
        <f>(Visit24Mo!O46)</f>
        <v>0</v>
      </c>
      <c r="P46" s="42"/>
      <c r="Q46" s="42"/>
      <c r="R46" s="42"/>
      <c r="S46" s="42"/>
      <c r="T46" s="42">
        <f>(Visit24Mo!T46)</f>
        <v>0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>
        <f>(Visit24Mo!AH46)</f>
        <v>0</v>
      </c>
      <c r="AI46" s="42"/>
      <c r="AJ46" s="42"/>
      <c r="AK46" s="42">
        <f>(Visit24Mo!AK46)</f>
        <v>0</v>
      </c>
      <c r="AL46" s="42"/>
      <c r="AM46" s="42"/>
      <c r="AN46" s="42"/>
      <c r="AO46" s="42"/>
      <c r="AP46" s="36">
        <f>(Visit24Mo!AP46)</f>
        <v>0</v>
      </c>
      <c r="AQ46" s="37"/>
      <c r="AR46" s="37"/>
      <c r="AS46" s="37"/>
      <c r="AT46" s="38"/>
      <c r="AU46" s="42">
        <f>(Visit24Mo!AU46)</f>
        <v>0</v>
      </c>
      <c r="AV46" s="42"/>
      <c r="AW46" s="42"/>
      <c r="AX46" s="42">
        <f>(Visit24Mo!AX46)</f>
        <v>0</v>
      </c>
      <c r="AY46" s="42"/>
      <c r="AZ46" s="42"/>
      <c r="BA46" s="42"/>
      <c r="BB46" s="42">
        <f>(Visit24Mo!BB46)</f>
        <v>0</v>
      </c>
      <c r="BC46" s="42"/>
      <c r="BD46" s="42"/>
      <c r="BE46" s="42"/>
    </row>
    <row r="47" spans="2:57" ht="14.25">
      <c r="B47" s="35" t="s">
        <v>18</v>
      </c>
      <c r="C47" s="35"/>
      <c r="D47" s="35"/>
      <c r="E47" s="35"/>
      <c r="F47" s="35"/>
      <c r="G47" s="35"/>
      <c r="H47" s="42">
        <f>(Visit24Mo!H47)</f>
        <v>0</v>
      </c>
      <c r="I47" s="42"/>
      <c r="J47" s="42">
        <f>(Visit24Mo!J47)</f>
        <v>0</v>
      </c>
      <c r="K47" s="42"/>
      <c r="L47" s="36">
        <f>(Visit24Mo!L47)</f>
        <v>0</v>
      </c>
      <c r="M47" s="37"/>
      <c r="N47" s="38"/>
      <c r="O47" s="42">
        <f>(Visit24Mo!O47)</f>
        <v>0</v>
      </c>
      <c r="P47" s="42"/>
      <c r="Q47" s="42"/>
      <c r="R47" s="42"/>
      <c r="S47" s="42"/>
      <c r="T47" s="42">
        <f>(Visit24Mo!T47)</f>
        <v>0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>
        <f>(Visit24Mo!AH47)</f>
        <v>0</v>
      </c>
      <c r="AI47" s="42"/>
      <c r="AJ47" s="42"/>
      <c r="AK47" s="42">
        <f>(Visit24Mo!AK47)</f>
        <v>0</v>
      </c>
      <c r="AL47" s="42"/>
      <c r="AM47" s="42"/>
      <c r="AN47" s="42"/>
      <c r="AO47" s="42"/>
      <c r="AP47" s="36">
        <f>(Visit24Mo!AP47)</f>
        <v>0</v>
      </c>
      <c r="AQ47" s="37"/>
      <c r="AR47" s="37"/>
      <c r="AS47" s="37"/>
      <c r="AT47" s="38"/>
      <c r="AU47" s="42">
        <f>(Visit24Mo!AU47)</f>
        <v>0</v>
      </c>
      <c r="AV47" s="42"/>
      <c r="AW47" s="42"/>
      <c r="AX47" s="42">
        <f>(Visit24Mo!AX47)</f>
        <v>0</v>
      </c>
      <c r="AY47" s="42"/>
      <c r="AZ47" s="42"/>
      <c r="BA47" s="42"/>
      <c r="BB47" s="42">
        <f>(Visit24Mo!BB47)</f>
        <v>0</v>
      </c>
      <c r="BC47" s="42"/>
      <c r="BD47" s="42"/>
      <c r="BE47" s="42"/>
    </row>
    <row r="48" spans="2:57" ht="14.25">
      <c r="B48" s="35" t="s">
        <v>18</v>
      </c>
      <c r="C48" s="35"/>
      <c r="D48" s="35"/>
      <c r="E48" s="35"/>
      <c r="F48" s="35"/>
      <c r="G48" s="35"/>
      <c r="H48" s="42">
        <f>(Visit24Mo!H48)</f>
        <v>0</v>
      </c>
      <c r="I48" s="42"/>
      <c r="J48" s="42">
        <f>(Visit24Mo!J48)</f>
        <v>0</v>
      </c>
      <c r="K48" s="42"/>
      <c r="L48" s="36">
        <f>(Visit24Mo!L48)</f>
        <v>0</v>
      </c>
      <c r="M48" s="37"/>
      <c r="N48" s="38"/>
      <c r="O48" s="42">
        <f>(Visit24Mo!O48)</f>
        <v>0</v>
      </c>
      <c r="P48" s="42"/>
      <c r="Q48" s="42"/>
      <c r="R48" s="42"/>
      <c r="S48" s="42"/>
      <c r="T48" s="42">
        <f>(Visit24Mo!T48)</f>
        <v>0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>
        <f>(Visit24Mo!AH48)</f>
        <v>0</v>
      </c>
      <c r="AI48" s="42"/>
      <c r="AJ48" s="42"/>
      <c r="AK48" s="42">
        <f>(Visit24Mo!AK48)</f>
        <v>0</v>
      </c>
      <c r="AL48" s="42"/>
      <c r="AM48" s="42"/>
      <c r="AN48" s="42"/>
      <c r="AO48" s="42"/>
      <c r="AP48" s="36">
        <f>(Visit24Mo!AP48)</f>
        <v>0</v>
      </c>
      <c r="AQ48" s="37"/>
      <c r="AR48" s="37"/>
      <c r="AS48" s="37"/>
      <c r="AT48" s="38"/>
      <c r="AU48" s="42">
        <f>(Visit24Mo!AU48)</f>
        <v>0</v>
      </c>
      <c r="AV48" s="42"/>
      <c r="AW48" s="42"/>
      <c r="AX48" s="42">
        <f>(Visit24Mo!AX48)</f>
        <v>0</v>
      </c>
      <c r="AY48" s="42"/>
      <c r="AZ48" s="42"/>
      <c r="BA48" s="42"/>
      <c r="BB48" s="42">
        <f>(Visit24Mo!BB48)</f>
        <v>0</v>
      </c>
      <c r="BC48" s="42"/>
      <c r="BD48" s="42"/>
      <c r="BE48" s="42"/>
    </row>
    <row r="49" spans="2:57" ht="14.25">
      <c r="B49" s="35" t="s">
        <v>18</v>
      </c>
      <c r="C49" s="35"/>
      <c r="D49" s="35"/>
      <c r="E49" s="35"/>
      <c r="F49" s="35"/>
      <c r="G49" s="35"/>
      <c r="H49" s="42">
        <f>(Visit24Mo!H49)</f>
        <v>0</v>
      </c>
      <c r="I49" s="42"/>
      <c r="J49" s="42">
        <f>(Visit24Mo!J49)</f>
        <v>0</v>
      </c>
      <c r="K49" s="42"/>
      <c r="L49" s="36">
        <f>(Visit24Mo!L49)</f>
        <v>0</v>
      </c>
      <c r="M49" s="37"/>
      <c r="N49" s="38"/>
      <c r="O49" s="42">
        <f>(Visit24Mo!O49)</f>
        <v>0</v>
      </c>
      <c r="P49" s="42"/>
      <c r="Q49" s="42"/>
      <c r="R49" s="42"/>
      <c r="S49" s="42"/>
      <c r="T49" s="42">
        <f>(Visit24Mo!T49)</f>
        <v>0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>
        <f>(Visit24Mo!AH49)</f>
        <v>0</v>
      </c>
      <c r="AI49" s="42"/>
      <c r="AJ49" s="42"/>
      <c r="AK49" s="42">
        <f>(Visit24Mo!AK49)</f>
        <v>0</v>
      </c>
      <c r="AL49" s="42"/>
      <c r="AM49" s="42"/>
      <c r="AN49" s="42"/>
      <c r="AO49" s="42"/>
      <c r="AP49" s="36">
        <f>(Visit24Mo!AP49)</f>
        <v>0</v>
      </c>
      <c r="AQ49" s="37"/>
      <c r="AR49" s="37"/>
      <c r="AS49" s="37"/>
      <c r="AT49" s="38"/>
      <c r="AU49" s="42">
        <f>(Visit24Mo!AU49)</f>
        <v>0</v>
      </c>
      <c r="AV49" s="42"/>
      <c r="AW49" s="42"/>
      <c r="AX49" s="42">
        <f>(Visit24Mo!AX49)</f>
        <v>0</v>
      </c>
      <c r="AY49" s="42"/>
      <c r="AZ49" s="42"/>
      <c r="BA49" s="42"/>
      <c r="BB49" s="42">
        <f>(Visit24Mo!BB49)</f>
        <v>0</v>
      </c>
      <c r="BC49" s="42"/>
      <c r="BD49" s="42"/>
      <c r="BE49" s="42"/>
    </row>
    <row r="50" spans="1:58" ht="12.75" customHeight="1">
      <c r="A50" s="137" t="s">
        <v>146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</row>
    <row r="51" spans="1:58" ht="12.7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</row>
    <row r="52" spans="1:58" ht="15">
      <c r="A52" s="46" t="s">
        <v>35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2">
        <f>(Visit24Mo!R52)</f>
        <v>0</v>
      </c>
      <c r="S52" s="42"/>
      <c r="T52" s="46" t="s">
        <v>39</v>
      </c>
      <c r="U52" s="46"/>
      <c r="V52" s="46"/>
      <c r="W52" s="46"/>
      <c r="X52" s="42">
        <f>(Visit24Mo!X52)</f>
        <v>0</v>
      </c>
      <c r="Y52" s="42"/>
      <c r="Z52" s="42"/>
      <c r="AA52" s="42"/>
      <c r="AB52" s="42"/>
      <c r="AC52" s="42"/>
      <c r="AD52" s="42"/>
      <c r="AE52" s="42"/>
      <c r="AF52" s="42"/>
      <c r="AG52" s="42"/>
      <c r="AH52" s="46" t="s">
        <v>38</v>
      </c>
      <c r="AI52" s="46"/>
      <c r="AJ52" s="46"/>
      <c r="AK52" s="46"/>
      <c r="AL52" s="46"/>
      <c r="AM52" s="46"/>
      <c r="AN52" s="46"/>
      <c r="AO52" s="46"/>
      <c r="AP52" s="46"/>
      <c r="AQ52" s="46"/>
      <c r="AR52" s="42" t="str">
        <f>(Visit24Mo!AR52)</f>
        <v>N</v>
      </c>
      <c r="AS52" s="42"/>
      <c r="AT52" s="46" t="s">
        <v>39</v>
      </c>
      <c r="AU52" s="46"/>
      <c r="AV52" s="46"/>
      <c r="AW52" s="46"/>
      <c r="AX52" s="42">
        <f>(Visit24Mo!AX52)</f>
        <v>0</v>
      </c>
      <c r="AY52" s="42"/>
      <c r="AZ52" s="42"/>
      <c r="BA52" s="42"/>
      <c r="BB52" s="42"/>
      <c r="BC52" s="42"/>
      <c r="BD52" s="42"/>
      <c r="BE52" s="42"/>
      <c r="BF52" s="42"/>
    </row>
    <row r="54" spans="3:56" ht="15" customHeight="1">
      <c r="C54" s="46" t="s">
        <v>4</v>
      </c>
      <c r="D54" s="46"/>
      <c r="E54" s="46"/>
      <c r="F54" s="46"/>
      <c r="G54" s="46"/>
      <c r="H54" s="46"/>
      <c r="I54" s="46"/>
      <c r="J54" s="46"/>
      <c r="K54" s="46" t="s">
        <v>29</v>
      </c>
      <c r="L54" s="46"/>
      <c r="M54" s="86" t="s">
        <v>7</v>
      </c>
      <c r="N54" s="46"/>
      <c r="O54" s="46"/>
      <c r="P54" s="46"/>
      <c r="Q54" s="46"/>
      <c r="R54" s="46"/>
      <c r="S54" s="86" t="s">
        <v>6</v>
      </c>
      <c r="T54" s="46"/>
      <c r="U54" s="46"/>
      <c r="V54" s="46"/>
      <c r="W54" s="46"/>
      <c r="X54" s="86" t="s">
        <v>40</v>
      </c>
      <c r="Y54" s="46"/>
      <c r="Z54" s="46"/>
      <c r="AA54" s="46"/>
      <c r="AB54" s="46"/>
      <c r="AE54" s="46" t="s">
        <v>8</v>
      </c>
      <c r="AF54" s="46"/>
      <c r="AG54" s="46"/>
      <c r="AH54" s="46"/>
      <c r="AI54" s="46"/>
      <c r="AJ54" s="46"/>
      <c r="AK54" s="46"/>
      <c r="AL54" s="46"/>
      <c r="AM54" s="46" t="s">
        <v>29</v>
      </c>
      <c r="AN54" s="46"/>
      <c r="AO54" s="86" t="s">
        <v>57</v>
      </c>
      <c r="AP54" s="46"/>
      <c r="AQ54" s="46"/>
      <c r="AR54" s="46"/>
      <c r="AS54" s="46"/>
      <c r="AT54" s="46"/>
      <c r="AU54" s="86" t="s">
        <v>6</v>
      </c>
      <c r="AV54" s="46"/>
      <c r="AW54" s="46"/>
      <c r="AX54" s="46"/>
      <c r="AY54" s="46"/>
      <c r="AZ54" s="86" t="s">
        <v>40</v>
      </c>
      <c r="BA54" s="46"/>
      <c r="BB54" s="46"/>
      <c r="BC54" s="46"/>
      <c r="BD54" s="46"/>
    </row>
    <row r="55" spans="3:56" ht="14.25" customHeight="1">
      <c r="C55" s="35" t="s">
        <v>2</v>
      </c>
      <c r="D55" s="35"/>
      <c r="E55" s="35"/>
      <c r="F55" s="35"/>
      <c r="G55" s="35"/>
      <c r="H55" s="35"/>
      <c r="I55" s="35"/>
      <c r="J55" s="35"/>
      <c r="K55" s="42">
        <f>(Visit24Mo!K55)</f>
        <v>0</v>
      </c>
      <c r="L55" s="42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E55" s="35" t="s">
        <v>2</v>
      </c>
      <c r="AF55" s="35"/>
      <c r="AG55" s="35"/>
      <c r="AH55" s="35"/>
      <c r="AI55" s="35"/>
      <c r="AJ55" s="35"/>
      <c r="AK55" s="35"/>
      <c r="AL55" s="35"/>
      <c r="AM55" s="42">
        <f>(Visit24Mo!AM55)</f>
        <v>0</v>
      </c>
      <c r="AN55" s="42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3:56" ht="14.25">
      <c r="C56" s="35" t="s">
        <v>3</v>
      </c>
      <c r="D56" s="35"/>
      <c r="E56" s="35"/>
      <c r="F56" s="35"/>
      <c r="G56" s="35"/>
      <c r="H56" s="35"/>
      <c r="I56" s="35"/>
      <c r="J56" s="35"/>
      <c r="K56" s="42">
        <f>(Visit24Mo!K56)</f>
        <v>0</v>
      </c>
      <c r="L56" s="42"/>
      <c r="M56" s="42">
        <f>(Visit24Mo!M56)</f>
        <v>0</v>
      </c>
      <c r="N56" s="42"/>
      <c r="O56" s="42"/>
      <c r="P56" s="42"/>
      <c r="Q56" s="42"/>
      <c r="R56" s="42"/>
      <c r="S56" s="42">
        <f>(Visit24Mo!S56)</f>
        <v>0</v>
      </c>
      <c r="T56" s="42"/>
      <c r="U56" s="42"/>
      <c r="V56" s="42"/>
      <c r="W56" s="42"/>
      <c r="X56" s="42">
        <f>(Visit24Mo!X56)</f>
        <v>0</v>
      </c>
      <c r="Y56" s="42"/>
      <c r="Z56" s="42"/>
      <c r="AA56" s="42"/>
      <c r="AB56" s="42"/>
      <c r="AE56" s="35" t="s">
        <v>3</v>
      </c>
      <c r="AF56" s="35"/>
      <c r="AG56" s="35"/>
      <c r="AH56" s="35"/>
      <c r="AI56" s="35"/>
      <c r="AJ56" s="35"/>
      <c r="AK56" s="35"/>
      <c r="AL56" s="35"/>
      <c r="AM56" s="42">
        <f>(Visit24Mo!AM56)</f>
        <v>0</v>
      </c>
      <c r="AN56" s="42"/>
      <c r="AO56" s="42">
        <f>(Visit24Mo!AO56)</f>
        <v>0</v>
      </c>
      <c r="AP56" s="42"/>
      <c r="AQ56" s="42"/>
      <c r="AR56" s="42"/>
      <c r="AS56" s="42"/>
      <c r="AT56" s="42"/>
      <c r="AU56" s="42">
        <f>(Visit24Mo!AU56)</f>
        <v>0</v>
      </c>
      <c r="AV56" s="42"/>
      <c r="AW56" s="42"/>
      <c r="AX56" s="42"/>
      <c r="AY56" s="42"/>
      <c r="AZ56" s="42">
        <f>(Visit24Mo!AZ56)</f>
        <v>0</v>
      </c>
      <c r="BA56" s="42"/>
      <c r="BB56" s="42"/>
      <c r="BC56" s="42"/>
      <c r="BD56" s="42"/>
    </row>
    <row r="57" spans="3:56" ht="14.25">
      <c r="C57" s="35" t="s">
        <v>5</v>
      </c>
      <c r="D57" s="35"/>
      <c r="E57" s="35"/>
      <c r="F57" s="35"/>
      <c r="G57" s="35"/>
      <c r="H57" s="35"/>
      <c r="I57" s="35"/>
      <c r="J57" s="35"/>
      <c r="K57" s="42">
        <f>(Visit24Mo!K57)</f>
        <v>0</v>
      </c>
      <c r="L57" s="42"/>
      <c r="M57" s="42">
        <f>(Visit24Mo!M57)</f>
        <v>0</v>
      </c>
      <c r="N57" s="42"/>
      <c r="O57" s="42"/>
      <c r="P57" s="42"/>
      <c r="Q57" s="42"/>
      <c r="R57" s="42"/>
      <c r="S57" s="42">
        <f>(Visit24Mo!S57)</f>
        <v>0</v>
      </c>
      <c r="T57" s="42"/>
      <c r="U57" s="42"/>
      <c r="V57" s="42"/>
      <c r="W57" s="42"/>
      <c r="X57" s="81" t="s">
        <v>58</v>
      </c>
      <c r="Y57" s="70"/>
      <c r="Z57" s="70"/>
      <c r="AA57" s="70"/>
      <c r="AB57" s="70"/>
      <c r="AE57" s="35" t="s">
        <v>5</v>
      </c>
      <c r="AF57" s="35"/>
      <c r="AG57" s="35"/>
      <c r="AH57" s="35"/>
      <c r="AI57" s="35"/>
      <c r="AJ57" s="35"/>
      <c r="AK57" s="35"/>
      <c r="AL57" s="35"/>
      <c r="AM57" s="42">
        <f>(Visit24Mo!AM57)</f>
        <v>0</v>
      </c>
      <c r="AN57" s="42"/>
      <c r="AO57" s="42">
        <f>(Visit24Mo!AO57)</f>
        <v>0</v>
      </c>
      <c r="AP57" s="42"/>
      <c r="AQ57" s="42"/>
      <c r="AR57" s="42"/>
      <c r="AS57" s="42"/>
      <c r="AT57" s="42"/>
      <c r="AU57" s="42">
        <f>(Visit24Mo!AU57)</f>
        <v>0</v>
      </c>
      <c r="AV57" s="42"/>
      <c r="AW57" s="42"/>
      <c r="AX57" s="42"/>
      <c r="AY57" s="42"/>
      <c r="AZ57" s="81" t="s">
        <v>58</v>
      </c>
      <c r="BA57" s="70"/>
      <c r="BB57" s="70"/>
      <c r="BC57" s="70"/>
      <c r="BD57" s="70"/>
    </row>
    <row r="58" spans="3:56" ht="14.25">
      <c r="C58" s="7"/>
      <c r="D58" s="7"/>
      <c r="E58" s="7"/>
      <c r="F58" s="7"/>
      <c r="G58" s="7"/>
      <c r="H58" s="7"/>
      <c r="I58" s="7"/>
      <c r="J58" s="7"/>
      <c r="X58" s="8"/>
      <c r="Y58" s="6"/>
      <c r="Z58" s="6"/>
      <c r="AA58" s="6"/>
      <c r="AB58" s="6"/>
      <c r="AE58" s="72" t="s">
        <v>66</v>
      </c>
      <c r="AF58" s="73"/>
      <c r="AG58" s="73"/>
      <c r="AH58" s="73"/>
      <c r="AI58" s="73"/>
      <c r="AJ58" s="73"/>
      <c r="AK58" s="73"/>
      <c r="AL58" s="74"/>
      <c r="AM58" s="36">
        <f>(Visit24Mo!AM58)</f>
        <v>0</v>
      </c>
      <c r="AN58" s="38"/>
      <c r="AO58" s="35" t="s">
        <v>67</v>
      </c>
      <c r="AP58" s="35"/>
      <c r="AQ58" s="35"/>
      <c r="AR58" s="42">
        <f>(Visit24Mo!AR58)</f>
        <v>0</v>
      </c>
      <c r="AS58" s="42"/>
      <c r="AT58" s="35" t="s">
        <v>68</v>
      </c>
      <c r="AU58" s="35"/>
      <c r="AV58" s="35"/>
      <c r="AW58" s="42">
        <f>(Visit24Mo!AW58)</f>
        <v>0</v>
      </c>
      <c r="AX58" s="42"/>
      <c r="AY58" s="35" t="s">
        <v>69</v>
      </c>
      <c r="AZ58" s="35"/>
      <c r="BA58" s="35"/>
      <c r="BB58" s="35"/>
      <c r="BC58" s="42">
        <f>(Visit24Mo!BC58)</f>
        <v>0</v>
      </c>
      <c r="BD58" s="42"/>
    </row>
    <row r="60" spans="14:45" ht="14.25">
      <c r="N60" s="35" t="s">
        <v>41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42">
        <f>(Visit24Mo!AA60)</f>
        <v>0</v>
      </c>
      <c r="AB60" s="42"/>
      <c r="AE60" s="39" t="s">
        <v>42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>
        <f>(Visit24Mo!AR60)</f>
        <v>0</v>
      </c>
      <c r="AS60" s="42"/>
    </row>
    <row r="61" spans="14:25" ht="14.2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58" ht="15.75">
      <c r="A62" s="11"/>
      <c r="B62" s="11"/>
      <c r="C62" s="11"/>
      <c r="D62" s="59" t="s">
        <v>111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11"/>
      <c r="BE62" s="11"/>
      <c r="BF62" s="11"/>
    </row>
    <row r="64" spans="7:55" ht="14.25">
      <c r="G64" s="43" t="s">
        <v>44</v>
      </c>
      <c r="H64" s="43"/>
      <c r="I64" s="43"/>
      <c r="J64" s="43"/>
      <c r="K64" s="43"/>
      <c r="L64" s="43"/>
      <c r="M64" s="43"/>
      <c r="N64" s="43"/>
      <c r="O64" s="43"/>
      <c r="P64" s="43"/>
      <c r="Q64" s="42">
        <f>(Visit24Mo!Q64)</f>
        <v>0</v>
      </c>
      <c r="R64" s="42"/>
      <c r="S64" s="42"/>
      <c r="T64" s="42"/>
      <c r="W64" s="43" t="s">
        <v>45</v>
      </c>
      <c r="X64" s="43"/>
      <c r="Y64" s="43"/>
      <c r="Z64" s="43"/>
      <c r="AA64" s="43"/>
      <c r="AB64" s="43"/>
      <c r="AC64" s="43"/>
      <c r="AD64" s="43"/>
      <c r="AE64" s="43"/>
      <c r="AF64" s="43"/>
      <c r="AG64" s="42">
        <f>(Visit24Mo!AG64)</f>
        <v>0</v>
      </c>
      <c r="AH64" s="42"/>
      <c r="AI64" s="42"/>
      <c r="AJ64" s="42"/>
      <c r="AM64" s="43" t="s">
        <v>47</v>
      </c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2">
        <f>(Visit24Mo!AZ64)</f>
        <v>0</v>
      </c>
      <c r="BA64" s="42"/>
      <c r="BB64" s="42"/>
      <c r="BC64" s="42"/>
    </row>
    <row r="65" spans="7:55" ht="14.25">
      <c r="G65" s="43" t="s">
        <v>43</v>
      </c>
      <c r="H65" s="43"/>
      <c r="I65" s="43"/>
      <c r="J65" s="43"/>
      <c r="K65" s="43"/>
      <c r="L65" s="43"/>
      <c r="M65" s="43"/>
      <c r="N65" s="43"/>
      <c r="O65" s="43"/>
      <c r="P65" s="43"/>
      <c r="Q65" s="42">
        <f>(Visit24Mo!Q65)</f>
        <v>0</v>
      </c>
      <c r="R65" s="42"/>
      <c r="S65" s="42"/>
      <c r="T65" s="42"/>
      <c r="W65" s="43" t="s">
        <v>46</v>
      </c>
      <c r="X65" s="43"/>
      <c r="Y65" s="43"/>
      <c r="Z65" s="43"/>
      <c r="AA65" s="43"/>
      <c r="AB65" s="43"/>
      <c r="AC65" s="43"/>
      <c r="AD65" s="43"/>
      <c r="AE65" s="43"/>
      <c r="AF65" s="43"/>
      <c r="AG65" s="42">
        <f>(Visit24Mo!AG65)</f>
        <v>0</v>
      </c>
      <c r="AH65" s="42"/>
      <c r="AI65" s="42"/>
      <c r="AJ65" s="42"/>
      <c r="AM65" s="43" t="s">
        <v>48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2">
        <f>(Visit24Mo!AZ65)</f>
        <v>0</v>
      </c>
      <c r="BA65" s="42"/>
      <c r="BB65" s="42"/>
      <c r="BC65" s="42"/>
    </row>
    <row r="66" spans="7:55" ht="14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2:57" ht="14.25">
      <c r="B67" s="69" t="s">
        <v>60</v>
      </c>
      <c r="C67" s="69"/>
      <c r="D67" s="69"/>
      <c r="E67" s="69"/>
      <c r="F67" s="69"/>
      <c r="G67" s="69"/>
      <c r="H67" s="69"/>
      <c r="I67" s="69"/>
      <c r="J67" s="69"/>
      <c r="K67" s="69"/>
      <c r="L67" s="70">
        <f>IF(Q64&gt;0,Q64,Q65/2.2)</f>
        <v>0</v>
      </c>
      <c r="M67" s="70"/>
      <c r="N67" s="70"/>
      <c r="O67" s="70"/>
      <c r="P67" s="4"/>
      <c r="Q67" s="4"/>
      <c r="R67" s="69" t="s">
        <v>62</v>
      </c>
      <c r="S67" s="69"/>
      <c r="T67" s="69"/>
      <c r="U67" s="69"/>
      <c r="V67" s="69"/>
      <c r="W67" s="69"/>
      <c r="X67" s="69"/>
      <c r="Y67" s="69"/>
      <c r="Z67" s="69"/>
      <c r="AA67" s="69"/>
      <c r="AB67" s="70">
        <f>IF(AG64&gt;0,AG64,AG65*2.54)</f>
        <v>0</v>
      </c>
      <c r="AC67" s="70"/>
      <c r="AD67" s="70"/>
      <c r="AE67" s="70"/>
      <c r="AF67" s="5"/>
      <c r="AG67" s="70" t="s">
        <v>65</v>
      </c>
      <c r="AH67" s="70"/>
      <c r="AI67" s="70"/>
      <c r="AJ67" s="70"/>
      <c r="AK67" s="70"/>
      <c r="AL67" s="71" t="e">
        <f>L67/(AB67/100*AB67/100)</f>
        <v>#DIV/0!</v>
      </c>
      <c r="AM67" s="71"/>
      <c r="AN67" s="71"/>
      <c r="AO67" s="5"/>
      <c r="AP67" s="75" t="s">
        <v>64</v>
      </c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7"/>
      <c r="BB67" s="70">
        <f>IF(AZ64&gt;0,AZ64,AZ65*2.54)</f>
        <v>0</v>
      </c>
      <c r="BC67" s="70"/>
      <c r="BD67" s="70"/>
      <c r="BE67" s="70"/>
    </row>
    <row r="68" spans="2:57" ht="14.25">
      <c r="B68" s="69" t="s">
        <v>61</v>
      </c>
      <c r="C68" s="69"/>
      <c r="D68" s="69"/>
      <c r="E68" s="69"/>
      <c r="F68" s="69"/>
      <c r="G68" s="69"/>
      <c r="H68" s="69"/>
      <c r="I68" s="69"/>
      <c r="J68" s="69"/>
      <c r="K68" s="69"/>
      <c r="L68" s="70">
        <f>IF(Q65&gt;0,Q65,Q64*2.2)</f>
        <v>0</v>
      </c>
      <c r="M68" s="70"/>
      <c r="N68" s="70"/>
      <c r="O68" s="70"/>
      <c r="P68" s="4"/>
      <c r="Q68" s="4"/>
      <c r="R68" s="69" t="s">
        <v>63</v>
      </c>
      <c r="S68" s="69"/>
      <c r="T68" s="69"/>
      <c r="U68" s="69"/>
      <c r="V68" s="69"/>
      <c r="W68" s="69"/>
      <c r="X68" s="69"/>
      <c r="Y68" s="69"/>
      <c r="Z68" s="69"/>
      <c r="AA68" s="69"/>
      <c r="AB68" s="70">
        <f>IF(AG65&gt;0,AG65,AG64/2.54)</f>
        <v>0</v>
      </c>
      <c r="AC68" s="70"/>
      <c r="AD68" s="70"/>
      <c r="AE68" s="70"/>
      <c r="AF68" s="5"/>
      <c r="AG68" s="6"/>
      <c r="AH68" s="6"/>
      <c r="AI68" s="6"/>
      <c r="AJ68" s="6"/>
      <c r="AK68" s="4"/>
      <c r="AL68" s="4"/>
      <c r="AM68" s="5"/>
      <c r="AN68" s="5"/>
      <c r="AO68" s="5"/>
      <c r="AP68" s="75" t="s">
        <v>59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70">
        <f>IF(AZ65&gt;0,AZ65,AZ64/2.54)</f>
        <v>0</v>
      </c>
      <c r="BC68" s="70"/>
      <c r="BD68" s="70"/>
      <c r="BE68" s="70"/>
    </row>
    <row r="69" spans="2:57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6"/>
      <c r="N69" s="6"/>
      <c r="O69" s="6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6"/>
      <c r="AC69" s="6"/>
      <c r="AD69" s="6"/>
      <c r="AE69" s="6"/>
      <c r="AF69" s="5"/>
      <c r="AG69" s="6"/>
      <c r="AH69" s="6"/>
      <c r="AI69" s="6"/>
      <c r="AJ69" s="6"/>
      <c r="AK69" s="4"/>
      <c r="AL69" s="4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6"/>
      <c r="BC69" s="6"/>
      <c r="BD69" s="6"/>
      <c r="BE69" s="6"/>
    </row>
    <row r="70" spans="2:57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4"/>
      <c r="Q70" s="4"/>
      <c r="R70" s="69" t="s">
        <v>586</v>
      </c>
      <c r="S70" s="69"/>
      <c r="T70" s="69"/>
      <c r="U70" s="69"/>
      <c r="V70" s="69"/>
      <c r="W70" s="69"/>
      <c r="X70" s="69"/>
      <c r="Y70" s="69"/>
      <c r="Z70" s="69"/>
      <c r="AA70" s="69"/>
      <c r="AB70" s="42">
        <f>(Visit24Mo!AB70)</f>
        <v>0</v>
      </c>
      <c r="AC70" s="42"/>
      <c r="AD70" s="42"/>
      <c r="AE70" s="42"/>
      <c r="AF70" s="5"/>
      <c r="AG70" s="6"/>
      <c r="AH70" s="6"/>
      <c r="AI70" s="6"/>
      <c r="AJ70" s="6"/>
      <c r="AK70" s="4"/>
      <c r="AL70" s="4"/>
      <c r="AM70" s="5"/>
      <c r="AN70" s="5"/>
      <c r="AO70" s="5"/>
      <c r="AP70" s="138" t="s">
        <v>584</v>
      </c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40"/>
      <c r="BB70" s="70">
        <f>IF(AB70&gt;0,AB70,AB71*2.54)</f>
        <v>0</v>
      </c>
      <c r="BC70" s="70"/>
      <c r="BD70" s="70"/>
      <c r="BE70" s="70"/>
    </row>
    <row r="71" spans="2:57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6"/>
      <c r="N71" s="6"/>
      <c r="O71" s="6"/>
      <c r="P71" s="4"/>
      <c r="Q71" s="4"/>
      <c r="R71" s="69" t="s">
        <v>583</v>
      </c>
      <c r="S71" s="69"/>
      <c r="T71" s="69"/>
      <c r="U71" s="69"/>
      <c r="V71" s="69"/>
      <c r="W71" s="69"/>
      <c r="X71" s="69"/>
      <c r="Y71" s="69"/>
      <c r="Z71" s="69"/>
      <c r="AA71" s="69"/>
      <c r="AB71" s="42">
        <f>(Visit24Mo!AB71)</f>
        <v>0</v>
      </c>
      <c r="AC71" s="42"/>
      <c r="AD71" s="42"/>
      <c r="AE71" s="42"/>
      <c r="AF71" s="5"/>
      <c r="AG71" s="6"/>
      <c r="AH71" s="6"/>
      <c r="AI71" s="6"/>
      <c r="AJ71" s="6"/>
      <c r="AK71" s="4"/>
      <c r="AL71" s="4"/>
      <c r="AM71" s="5"/>
      <c r="AN71" s="5"/>
      <c r="AO71" s="5"/>
      <c r="AP71" s="75" t="s">
        <v>585</v>
      </c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7"/>
      <c r="BB71" s="70">
        <f>IF(AB71&gt;0,AB71,AB70/2.54)</f>
        <v>0</v>
      </c>
      <c r="BC71" s="70"/>
      <c r="BD71" s="70"/>
      <c r="BE71" s="70"/>
    </row>
    <row r="72" spans="7:55" ht="14.25"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4"/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6"/>
      <c r="AI72" s="6"/>
      <c r="AJ72" s="6"/>
      <c r="AK72" s="4"/>
      <c r="AL72" s="4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6"/>
      <c r="BA72" s="6"/>
      <c r="BB72" s="6"/>
      <c r="BC72" s="6"/>
    </row>
    <row r="73" spans="2:57" ht="14.25">
      <c r="B73" s="43" t="s">
        <v>49</v>
      </c>
      <c r="C73" s="43"/>
      <c r="D73" s="43"/>
      <c r="E73" s="43"/>
      <c r="F73" s="43"/>
      <c r="G73" s="43"/>
      <c r="H73" s="43"/>
      <c r="I73" s="43"/>
      <c r="J73" s="43"/>
      <c r="K73" s="43"/>
      <c r="L73" s="42"/>
      <c r="M73" s="42"/>
      <c r="N73" s="42"/>
      <c r="W73" s="43" t="s">
        <v>51</v>
      </c>
      <c r="X73" s="43"/>
      <c r="Y73" s="43"/>
      <c r="Z73" s="43"/>
      <c r="AA73" s="43"/>
      <c r="AB73" s="43"/>
      <c r="AC73" s="43"/>
      <c r="AD73" s="43"/>
      <c r="AE73" s="43"/>
      <c r="AF73" s="43"/>
      <c r="AG73" s="42"/>
      <c r="AH73" s="42"/>
      <c r="AI73" s="42"/>
      <c r="AS73" s="43" t="s">
        <v>150</v>
      </c>
      <c r="AT73" s="43"/>
      <c r="AU73" s="43"/>
      <c r="AV73" s="43"/>
      <c r="AW73" s="43"/>
      <c r="AX73" s="43"/>
      <c r="AY73" s="43"/>
      <c r="AZ73" s="43"/>
      <c r="BA73" s="43"/>
      <c r="BB73" s="43"/>
      <c r="BC73" s="42"/>
      <c r="BD73" s="42"/>
      <c r="BE73" s="42"/>
    </row>
    <row r="74" spans="2:57" ht="14.25">
      <c r="B74" s="43" t="s">
        <v>50</v>
      </c>
      <c r="C74" s="43"/>
      <c r="D74" s="43"/>
      <c r="E74" s="43"/>
      <c r="F74" s="43"/>
      <c r="G74" s="43"/>
      <c r="H74" s="43"/>
      <c r="I74" s="43"/>
      <c r="J74" s="43"/>
      <c r="K74" s="43"/>
      <c r="L74" s="42"/>
      <c r="M74" s="42"/>
      <c r="N74" s="42"/>
      <c r="W74" s="43" t="s">
        <v>52</v>
      </c>
      <c r="X74" s="43"/>
      <c r="Y74" s="43"/>
      <c r="Z74" s="43"/>
      <c r="AA74" s="43"/>
      <c r="AB74" s="43"/>
      <c r="AC74" s="43"/>
      <c r="AD74" s="43"/>
      <c r="AE74" s="43"/>
      <c r="AF74" s="43"/>
      <c r="AG74" s="42"/>
      <c r="AH74" s="42"/>
      <c r="AI74" s="42"/>
      <c r="AS74" s="43" t="s">
        <v>151</v>
      </c>
      <c r="AT74" s="43"/>
      <c r="AU74" s="43"/>
      <c r="AV74" s="43"/>
      <c r="AW74" s="43"/>
      <c r="AX74" s="43"/>
      <c r="AY74" s="43"/>
      <c r="AZ74" s="43"/>
      <c r="BA74" s="43"/>
      <c r="BB74" s="43"/>
      <c r="BC74" s="42"/>
      <c r="BD74" s="42"/>
      <c r="BE74" s="42"/>
    </row>
    <row r="75" spans="2:57" ht="14.25">
      <c r="B75" s="43" t="s">
        <v>53</v>
      </c>
      <c r="C75" s="43"/>
      <c r="D75" s="43"/>
      <c r="E75" s="43"/>
      <c r="F75" s="43"/>
      <c r="G75" s="43"/>
      <c r="H75" s="43"/>
      <c r="I75" s="43"/>
      <c r="J75" s="43"/>
      <c r="K75" s="43"/>
      <c r="L75" s="42"/>
      <c r="M75" s="42"/>
      <c r="N75" s="42"/>
      <c r="W75" s="43" t="s">
        <v>54</v>
      </c>
      <c r="X75" s="43"/>
      <c r="Y75" s="43"/>
      <c r="Z75" s="43"/>
      <c r="AA75" s="43"/>
      <c r="AB75" s="43"/>
      <c r="AC75" s="43"/>
      <c r="AD75" s="43"/>
      <c r="AE75" s="43"/>
      <c r="AF75" s="43"/>
      <c r="AG75" s="42"/>
      <c r="AH75" s="42"/>
      <c r="AI75" s="42"/>
      <c r="AS75" s="43" t="s">
        <v>152</v>
      </c>
      <c r="AT75" s="43"/>
      <c r="AU75" s="43"/>
      <c r="AV75" s="43"/>
      <c r="AW75" s="43"/>
      <c r="AX75" s="43"/>
      <c r="AY75" s="43"/>
      <c r="AZ75" s="43"/>
      <c r="BA75" s="43"/>
      <c r="BB75" s="43"/>
      <c r="BC75" s="42"/>
      <c r="BD75" s="42"/>
      <c r="BE75" s="42"/>
    </row>
    <row r="76" spans="2:7" ht="14.25">
      <c r="B76" s="3"/>
      <c r="C76" s="3"/>
      <c r="D76" s="3"/>
      <c r="E76" s="3"/>
      <c r="F76" s="3"/>
      <c r="G76" s="3"/>
    </row>
    <row r="77" spans="2:7" ht="14.25">
      <c r="B77" s="3"/>
      <c r="C77" s="3"/>
      <c r="D77" s="3"/>
      <c r="E77" s="3"/>
      <c r="F77" s="3"/>
      <c r="G77" s="3"/>
    </row>
    <row r="78" spans="2:57" ht="15">
      <c r="B78" s="44" t="s">
        <v>363</v>
      </c>
      <c r="C78" s="45"/>
      <c r="D78" s="45"/>
      <c r="E78" s="45"/>
      <c r="F78" s="45"/>
      <c r="G78" s="45"/>
      <c r="H78" s="54" t="s">
        <v>18</v>
      </c>
      <c r="I78" s="55"/>
      <c r="J78" s="58" t="s">
        <v>36</v>
      </c>
      <c r="K78" s="58"/>
      <c r="L78" s="45" t="s">
        <v>17</v>
      </c>
      <c r="M78" s="45"/>
      <c r="N78" s="45"/>
      <c r="O78" s="44" t="s">
        <v>15</v>
      </c>
      <c r="P78" s="44"/>
      <c r="Q78" s="44"/>
      <c r="R78" s="44"/>
      <c r="S78" s="44"/>
      <c r="T78" s="44" t="s">
        <v>22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6" t="s">
        <v>27</v>
      </c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2:57" ht="15">
      <c r="B79" s="45"/>
      <c r="C79" s="45"/>
      <c r="D79" s="45"/>
      <c r="E79" s="45"/>
      <c r="F79" s="45"/>
      <c r="G79" s="45"/>
      <c r="H79" s="56"/>
      <c r="I79" s="57"/>
      <c r="J79" s="58"/>
      <c r="K79" s="58"/>
      <c r="L79" s="45"/>
      <c r="M79" s="45"/>
      <c r="N79" s="45"/>
      <c r="O79" s="44"/>
      <c r="P79" s="44"/>
      <c r="Q79" s="44"/>
      <c r="R79" s="44"/>
      <c r="S79" s="44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 t="s">
        <v>19</v>
      </c>
      <c r="AI79" s="45"/>
      <c r="AJ79" s="45"/>
      <c r="AK79" s="44" t="s">
        <v>20</v>
      </c>
      <c r="AL79" s="45"/>
      <c r="AM79" s="45"/>
      <c r="AN79" s="45"/>
      <c r="AO79" s="45"/>
      <c r="AP79" s="44" t="s">
        <v>23</v>
      </c>
      <c r="AQ79" s="44"/>
      <c r="AR79" s="44"/>
      <c r="AS79" s="44"/>
      <c r="AT79" s="44"/>
      <c r="AU79" s="45" t="s">
        <v>12</v>
      </c>
      <c r="AV79" s="45"/>
      <c r="AW79" s="45"/>
      <c r="AX79" s="45" t="s">
        <v>21</v>
      </c>
      <c r="AY79" s="45"/>
      <c r="AZ79" s="45"/>
      <c r="BA79" s="45"/>
      <c r="BB79" s="45" t="s">
        <v>28</v>
      </c>
      <c r="BC79" s="45"/>
      <c r="BD79" s="45"/>
      <c r="BE79" s="45"/>
    </row>
    <row r="80" spans="2:57" ht="14.25">
      <c r="B80" s="35" t="s">
        <v>18</v>
      </c>
      <c r="C80" s="35"/>
      <c r="D80" s="35"/>
      <c r="E80" s="35"/>
      <c r="F80" s="35"/>
      <c r="G80" s="35"/>
      <c r="H80" s="42">
        <f>(Visit24Mo!H80)</f>
        <v>0</v>
      </c>
      <c r="I80" s="42"/>
      <c r="J80" s="42">
        <f>(Visit24Mo!J80)</f>
        <v>0</v>
      </c>
      <c r="K80" s="42"/>
      <c r="L80" s="36">
        <f>(Visit24Mo!L80)</f>
        <v>0</v>
      </c>
      <c r="M80" s="37"/>
      <c r="N80" s="38"/>
      <c r="O80" s="42">
        <f>(Visit24Mo!O80)</f>
        <v>0</v>
      </c>
      <c r="P80" s="42"/>
      <c r="Q80" s="42"/>
      <c r="R80" s="42"/>
      <c r="S80" s="42"/>
      <c r="T80" s="42">
        <f>(Visit24Mo!T80)</f>
        <v>0</v>
      </c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>
        <f>(Visit24Mo!AH80)</f>
        <v>0</v>
      </c>
      <c r="AI80" s="42"/>
      <c r="AJ80" s="42"/>
      <c r="AK80" s="42">
        <f>(Visit24Mo!AK80)</f>
        <v>0</v>
      </c>
      <c r="AL80" s="42"/>
      <c r="AM80" s="42"/>
      <c r="AN80" s="42"/>
      <c r="AO80" s="42"/>
      <c r="AP80" s="36">
        <f>(Visit24Mo!AP80)</f>
        <v>0</v>
      </c>
      <c r="AQ80" s="37"/>
      <c r="AR80" s="37"/>
      <c r="AS80" s="37"/>
      <c r="AT80" s="38"/>
      <c r="AU80" s="42">
        <f>(Visit24Mo!AU80)</f>
        <v>0</v>
      </c>
      <c r="AV80" s="42"/>
      <c r="AW80" s="42"/>
      <c r="AX80" s="42">
        <f>(Visit24Mo!AX80)</f>
        <v>0</v>
      </c>
      <c r="AY80" s="42"/>
      <c r="AZ80" s="42"/>
      <c r="BA80" s="42"/>
      <c r="BB80" s="42">
        <f>(Visit24Mo!BB80)</f>
        <v>0</v>
      </c>
      <c r="BC80" s="42"/>
      <c r="BD80" s="42"/>
      <c r="BE80" s="42"/>
    </row>
    <row r="81" spans="2:57" ht="14.25">
      <c r="B81" s="35" t="s">
        <v>18</v>
      </c>
      <c r="C81" s="35"/>
      <c r="D81" s="35"/>
      <c r="E81" s="35"/>
      <c r="F81" s="35"/>
      <c r="G81" s="35"/>
      <c r="H81" s="42">
        <f>(Visit24Mo!H81)</f>
        <v>0</v>
      </c>
      <c r="I81" s="42"/>
      <c r="J81" s="42">
        <f>(Visit24Mo!J81)</f>
        <v>0</v>
      </c>
      <c r="K81" s="42"/>
      <c r="L81" s="36">
        <f>(Visit24Mo!L81)</f>
        <v>0</v>
      </c>
      <c r="M81" s="37"/>
      <c r="N81" s="38"/>
      <c r="O81" s="42">
        <f>(Visit24Mo!O81)</f>
        <v>0</v>
      </c>
      <c r="P81" s="42"/>
      <c r="Q81" s="42"/>
      <c r="R81" s="42"/>
      <c r="S81" s="42"/>
      <c r="T81" s="42">
        <f>(Visit24Mo!T81)</f>
        <v>0</v>
      </c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>
        <f>(Visit24Mo!AH81)</f>
        <v>0</v>
      </c>
      <c r="AI81" s="42"/>
      <c r="AJ81" s="42"/>
      <c r="AK81" s="42">
        <f>(Visit24Mo!AK81)</f>
        <v>0</v>
      </c>
      <c r="AL81" s="42"/>
      <c r="AM81" s="42"/>
      <c r="AN81" s="42"/>
      <c r="AO81" s="42"/>
      <c r="AP81" s="36">
        <f>(Visit24Mo!AP81)</f>
        <v>0</v>
      </c>
      <c r="AQ81" s="37"/>
      <c r="AR81" s="37"/>
      <c r="AS81" s="37"/>
      <c r="AT81" s="38"/>
      <c r="AU81" s="42">
        <f>(Visit24Mo!AU81)</f>
        <v>0</v>
      </c>
      <c r="AV81" s="42"/>
      <c r="AW81" s="42"/>
      <c r="AX81" s="42">
        <f>(Visit24Mo!AX81)</f>
        <v>0</v>
      </c>
      <c r="AY81" s="42"/>
      <c r="AZ81" s="42"/>
      <c r="BA81" s="42"/>
      <c r="BB81" s="42">
        <f>(Visit24Mo!BB81)</f>
        <v>0</v>
      </c>
      <c r="BC81" s="42"/>
      <c r="BD81" s="42"/>
      <c r="BE81" s="42"/>
    </row>
    <row r="82" spans="2:57" ht="14.25">
      <c r="B82" s="35" t="s">
        <v>18</v>
      </c>
      <c r="C82" s="35"/>
      <c r="D82" s="35"/>
      <c r="E82" s="35"/>
      <c r="F82" s="35"/>
      <c r="G82" s="35"/>
      <c r="H82" s="42">
        <f>(Visit24Mo!H82)</f>
        <v>0</v>
      </c>
      <c r="I82" s="42"/>
      <c r="J82" s="42">
        <f>(Visit24Mo!J82)</f>
        <v>0</v>
      </c>
      <c r="K82" s="42"/>
      <c r="L82" s="36">
        <f>(Visit24Mo!L82)</f>
        <v>0</v>
      </c>
      <c r="M82" s="37"/>
      <c r="N82" s="38"/>
      <c r="O82" s="42">
        <f>(Visit24Mo!O82)</f>
        <v>0</v>
      </c>
      <c r="P82" s="42"/>
      <c r="Q82" s="42"/>
      <c r="R82" s="42"/>
      <c r="S82" s="42"/>
      <c r="T82" s="42">
        <f>(Visit24Mo!T82)</f>
        <v>0</v>
      </c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>
        <f>(Visit24Mo!AH82)</f>
        <v>0</v>
      </c>
      <c r="AI82" s="42"/>
      <c r="AJ82" s="42"/>
      <c r="AK82" s="42">
        <f>(Visit24Mo!AK82)</f>
        <v>0</v>
      </c>
      <c r="AL82" s="42"/>
      <c r="AM82" s="42"/>
      <c r="AN82" s="42"/>
      <c r="AO82" s="42"/>
      <c r="AP82" s="36">
        <f>(Visit24Mo!AP82)</f>
        <v>0</v>
      </c>
      <c r="AQ82" s="37"/>
      <c r="AR82" s="37"/>
      <c r="AS82" s="37"/>
      <c r="AT82" s="38"/>
      <c r="AU82" s="42">
        <f>(Visit24Mo!AU82)</f>
        <v>0</v>
      </c>
      <c r="AV82" s="42"/>
      <c r="AW82" s="42"/>
      <c r="AX82" s="42">
        <f>(Visit24Mo!AX82)</f>
        <v>0</v>
      </c>
      <c r="AY82" s="42"/>
      <c r="AZ82" s="42"/>
      <c r="BA82" s="42"/>
      <c r="BB82" s="42">
        <f>(Visit24Mo!BB82)</f>
        <v>0</v>
      </c>
      <c r="BC82" s="42"/>
      <c r="BD82" s="42"/>
      <c r="BE82" s="42"/>
    </row>
    <row r="83" spans="2:57" ht="14.25">
      <c r="B83" s="35" t="s">
        <v>18</v>
      </c>
      <c r="C83" s="35"/>
      <c r="D83" s="35"/>
      <c r="E83" s="35"/>
      <c r="F83" s="35"/>
      <c r="G83" s="35"/>
      <c r="H83" s="42">
        <f>(Visit24Mo!H83)</f>
        <v>0</v>
      </c>
      <c r="I83" s="42"/>
      <c r="J83" s="42">
        <f>(Visit24Mo!J83)</f>
        <v>0</v>
      </c>
      <c r="K83" s="42"/>
      <c r="L83" s="36">
        <f>(Visit24Mo!L83)</f>
        <v>0</v>
      </c>
      <c r="M83" s="37"/>
      <c r="N83" s="38"/>
      <c r="O83" s="42">
        <f>(Visit24Mo!O83)</f>
        <v>0</v>
      </c>
      <c r="P83" s="42"/>
      <c r="Q83" s="42"/>
      <c r="R83" s="42"/>
      <c r="S83" s="42"/>
      <c r="T83" s="42">
        <f>(Visit24Mo!T83)</f>
        <v>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>
        <f>(Visit24Mo!AH83)</f>
        <v>0</v>
      </c>
      <c r="AI83" s="42"/>
      <c r="AJ83" s="42"/>
      <c r="AK83" s="42">
        <f>(Visit24Mo!AK83)</f>
        <v>0</v>
      </c>
      <c r="AL83" s="42"/>
      <c r="AM83" s="42"/>
      <c r="AN83" s="42"/>
      <c r="AO83" s="42"/>
      <c r="AP83" s="36">
        <f>(Visit24Mo!AP83)</f>
        <v>0</v>
      </c>
      <c r="AQ83" s="37"/>
      <c r="AR83" s="37"/>
      <c r="AS83" s="37"/>
      <c r="AT83" s="38"/>
      <c r="AU83" s="42">
        <f>(Visit24Mo!AU83)</f>
        <v>0</v>
      </c>
      <c r="AV83" s="42"/>
      <c r="AW83" s="42"/>
      <c r="AX83" s="42">
        <f>(Visit24Mo!AX83)</f>
        <v>0</v>
      </c>
      <c r="AY83" s="42"/>
      <c r="AZ83" s="42"/>
      <c r="BA83" s="42"/>
      <c r="BB83" s="42">
        <f>(Visit24Mo!BB83)</f>
        <v>0</v>
      </c>
      <c r="BC83" s="42"/>
      <c r="BD83" s="42"/>
      <c r="BE83" s="42"/>
    </row>
    <row r="84" spans="2:57" ht="14.25">
      <c r="B84" s="35" t="s">
        <v>18</v>
      </c>
      <c r="C84" s="35"/>
      <c r="D84" s="35"/>
      <c r="E84" s="35"/>
      <c r="F84" s="35"/>
      <c r="G84" s="35"/>
      <c r="H84" s="42">
        <f>(Visit24Mo!H84)</f>
        <v>0</v>
      </c>
      <c r="I84" s="42"/>
      <c r="J84" s="42">
        <f>(Visit24Mo!J84)</f>
        <v>0</v>
      </c>
      <c r="K84" s="42"/>
      <c r="L84" s="36">
        <f>(Visit24Mo!L84)</f>
        <v>0</v>
      </c>
      <c r="M84" s="37"/>
      <c r="N84" s="38"/>
      <c r="O84" s="42">
        <f>(Visit24Mo!O84)</f>
        <v>0</v>
      </c>
      <c r="P84" s="42"/>
      <c r="Q84" s="42"/>
      <c r="R84" s="42"/>
      <c r="S84" s="42"/>
      <c r="T84" s="42">
        <f>(Visit24Mo!T84)</f>
        <v>0</v>
      </c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f>(Visit24Mo!AH84)</f>
        <v>0</v>
      </c>
      <c r="AI84" s="42"/>
      <c r="AJ84" s="42"/>
      <c r="AK84" s="42">
        <f>(Visit24Mo!AK84)</f>
        <v>0</v>
      </c>
      <c r="AL84" s="42"/>
      <c r="AM84" s="42"/>
      <c r="AN84" s="42"/>
      <c r="AO84" s="42"/>
      <c r="AP84" s="36">
        <f>(Visit24Mo!AP84)</f>
        <v>0</v>
      </c>
      <c r="AQ84" s="37"/>
      <c r="AR84" s="37"/>
      <c r="AS84" s="37"/>
      <c r="AT84" s="38"/>
      <c r="AU84" s="42">
        <f>(Visit24Mo!AU84)</f>
        <v>0</v>
      </c>
      <c r="AV84" s="42"/>
      <c r="AW84" s="42"/>
      <c r="AX84" s="42">
        <f>(Visit24Mo!AX84)</f>
        <v>0</v>
      </c>
      <c r="AY84" s="42"/>
      <c r="AZ84" s="42"/>
      <c r="BA84" s="42"/>
      <c r="BB84" s="42">
        <f>(Visit24Mo!BB84)</f>
        <v>0</v>
      </c>
      <c r="BC84" s="42"/>
      <c r="BD84" s="42"/>
      <c r="BE84" s="42"/>
    </row>
    <row r="85" spans="2:57" ht="14.25">
      <c r="B85" s="35" t="s">
        <v>18</v>
      </c>
      <c r="C85" s="35"/>
      <c r="D85" s="35"/>
      <c r="E85" s="35"/>
      <c r="F85" s="35"/>
      <c r="G85" s="35"/>
      <c r="H85" s="42">
        <f>(Visit24Mo!H85)</f>
        <v>0</v>
      </c>
      <c r="I85" s="42"/>
      <c r="J85" s="42">
        <f>(Visit24Mo!J85)</f>
        <v>0</v>
      </c>
      <c r="K85" s="42"/>
      <c r="L85" s="36">
        <f>(Visit24Mo!L85)</f>
        <v>0</v>
      </c>
      <c r="M85" s="37"/>
      <c r="N85" s="38"/>
      <c r="O85" s="42">
        <f>(Visit24Mo!O85)</f>
        <v>0</v>
      </c>
      <c r="P85" s="42"/>
      <c r="Q85" s="42"/>
      <c r="R85" s="42"/>
      <c r="S85" s="42"/>
      <c r="T85" s="42">
        <f>(Visit24Mo!T85)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>
        <f>(Visit24Mo!AH85)</f>
        <v>0</v>
      </c>
      <c r="AI85" s="42"/>
      <c r="AJ85" s="42"/>
      <c r="AK85" s="42">
        <f>(Visit24Mo!AK85)</f>
        <v>0</v>
      </c>
      <c r="AL85" s="42"/>
      <c r="AM85" s="42"/>
      <c r="AN85" s="42"/>
      <c r="AO85" s="42"/>
      <c r="AP85" s="36">
        <f>(Visit24Mo!AP85)</f>
        <v>0</v>
      </c>
      <c r="AQ85" s="37"/>
      <c r="AR85" s="37"/>
      <c r="AS85" s="37"/>
      <c r="AT85" s="38"/>
      <c r="AU85" s="42">
        <f>(Visit24Mo!AU85)</f>
        <v>0</v>
      </c>
      <c r="AV85" s="42"/>
      <c r="AW85" s="42"/>
      <c r="AX85" s="42">
        <f>(Visit24Mo!AX85)</f>
        <v>0</v>
      </c>
      <c r="AY85" s="42"/>
      <c r="AZ85" s="42"/>
      <c r="BA85" s="42"/>
      <c r="BB85" s="42">
        <f>(Visit24Mo!BB85)</f>
        <v>0</v>
      </c>
      <c r="BC85" s="42"/>
      <c r="BD85" s="42"/>
      <c r="BE85" s="42"/>
    </row>
    <row r="86" spans="2:7" ht="14.25">
      <c r="B86" s="3"/>
      <c r="C86" s="3"/>
      <c r="D86" s="3"/>
      <c r="E86" s="3"/>
      <c r="F86" s="3"/>
      <c r="G86" s="3"/>
    </row>
    <row r="87" spans="32:49" ht="14.25">
      <c r="AF87" s="43" t="s">
        <v>84</v>
      </c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62"/>
      <c r="AS87" s="62"/>
      <c r="AT87" s="62"/>
      <c r="AU87" s="35" t="s">
        <v>85</v>
      </c>
      <c r="AV87" s="35"/>
      <c r="AW87" s="35"/>
    </row>
    <row r="88" spans="10:49" ht="15">
      <c r="J88" s="46" t="s">
        <v>102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F88" s="43" t="s">
        <v>83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62"/>
      <c r="AS88" s="62"/>
      <c r="AT88" s="62"/>
      <c r="AU88" s="35" t="s">
        <v>82</v>
      </c>
      <c r="AV88" s="35"/>
      <c r="AW88" s="35"/>
    </row>
    <row r="89" spans="10:26" ht="14.25">
      <c r="J89" s="43" t="s">
        <v>86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63"/>
      <c r="W89" s="63"/>
      <c r="X89" s="63"/>
      <c r="Y89" s="63"/>
      <c r="Z89" s="63"/>
    </row>
    <row r="90" spans="10:26" ht="14.25">
      <c r="J90" s="43" t="s">
        <v>88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62"/>
      <c r="W90" s="62"/>
      <c r="X90" s="62"/>
      <c r="Y90" s="62"/>
      <c r="Z90" s="62"/>
    </row>
    <row r="91" spans="2:26" ht="14.25" customHeight="1">
      <c r="B91" s="9"/>
      <c r="J91" s="43" t="s">
        <v>87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2"/>
      <c r="W91" s="42"/>
      <c r="X91" s="42"/>
      <c r="Y91" s="42"/>
      <c r="Z91" s="42"/>
    </row>
    <row r="92" spans="10:26" ht="14.25">
      <c r="J92" s="43" t="s">
        <v>89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2"/>
      <c r="W92" s="42"/>
      <c r="X92" s="42"/>
      <c r="Y92" s="42"/>
      <c r="Z92" s="42"/>
    </row>
    <row r="93" spans="10:26" ht="14.25">
      <c r="J93" s="43" t="s">
        <v>94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2"/>
      <c r="W93" s="42"/>
      <c r="X93" s="42"/>
      <c r="Y93" s="42"/>
      <c r="Z93" s="42"/>
    </row>
    <row r="94" spans="10:26" ht="14.25">
      <c r="J94" s="43" t="s">
        <v>90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2"/>
      <c r="W94" s="42"/>
      <c r="X94" s="42"/>
      <c r="Y94" s="42"/>
      <c r="Z94" s="42"/>
    </row>
    <row r="95" spans="10:26" ht="14.25">
      <c r="J95" s="43" t="s">
        <v>91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2"/>
      <c r="W95" s="42"/>
      <c r="X95" s="42"/>
      <c r="Y95" s="42"/>
      <c r="Z95" s="42"/>
    </row>
    <row r="96" spans="10:26" ht="14.25">
      <c r="J96" s="43" t="s">
        <v>93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2"/>
      <c r="W96" s="42"/>
      <c r="X96" s="42"/>
      <c r="Y96" s="42"/>
      <c r="Z96" s="42"/>
    </row>
    <row r="97" spans="10:26" s="1" customFormat="1" ht="14.25">
      <c r="J97" s="35" t="s">
        <v>92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42" t="s">
        <v>101</v>
      </c>
      <c r="W97" s="42"/>
      <c r="X97" s="42"/>
      <c r="Y97" s="42"/>
      <c r="Z97" s="42"/>
    </row>
    <row r="98" s="1" customFormat="1" ht="14.25"/>
    <row r="104" spans="2:57" s="1" customFormat="1" ht="14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8" s="1" customFormat="1" ht="14.25">
      <c r="A105" s="88" t="s">
        <v>554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</row>
    <row r="106" spans="1:58" s="1" customFormat="1" ht="14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</row>
    <row r="107" s="1" customFormat="1" ht="14.25"/>
    <row r="108" spans="2:55" s="1" customFormat="1" ht="14.25">
      <c r="B108" s="136" t="s">
        <v>483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 t="s">
        <v>484</v>
      </c>
      <c r="Q108" s="136"/>
      <c r="R108" s="136" t="s">
        <v>485</v>
      </c>
      <c r="S108" s="136"/>
      <c r="T108" s="27"/>
      <c r="U108" s="136" t="s">
        <v>483</v>
      </c>
      <c r="V108" s="136"/>
      <c r="W108" s="136"/>
      <c r="X108" s="136"/>
      <c r="Y108" s="136"/>
      <c r="Z108" s="136"/>
      <c r="AA108" s="136"/>
      <c r="AB108" s="136"/>
      <c r="AC108" s="136"/>
      <c r="AD108" s="136" t="s">
        <v>484</v>
      </c>
      <c r="AE108" s="136"/>
      <c r="AF108" s="136" t="s">
        <v>485</v>
      </c>
      <c r="AG108" s="136"/>
      <c r="AO108" s="136" t="s">
        <v>483</v>
      </c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 t="s">
        <v>484</v>
      </c>
      <c r="BA108" s="136"/>
      <c r="BB108" s="136" t="s">
        <v>485</v>
      </c>
      <c r="BC108" s="136"/>
    </row>
    <row r="109" spans="2:55" s="1" customFormat="1" ht="14.25">
      <c r="B109" s="132" t="s">
        <v>470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00">
        <v>1</v>
      </c>
      <c r="Q109" s="100"/>
      <c r="R109" s="99">
        <f>P109*5</f>
        <v>5</v>
      </c>
      <c r="S109" s="99"/>
      <c r="T109" s="27"/>
      <c r="U109" s="119" t="s">
        <v>472</v>
      </c>
      <c r="V109" s="119"/>
      <c r="W109" s="119"/>
      <c r="X109" s="119"/>
      <c r="Y109" s="119"/>
      <c r="Z109" s="119"/>
      <c r="AA109" s="119"/>
      <c r="AB109" s="119"/>
      <c r="AC109" s="119"/>
      <c r="AD109" s="100">
        <v>1</v>
      </c>
      <c r="AE109" s="100"/>
      <c r="AF109" s="99">
        <f>IF(AD109=1,5,0)</f>
        <v>5</v>
      </c>
      <c r="AG109" s="99"/>
      <c r="AO109" s="119" t="s">
        <v>474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29"/>
      <c r="BA109" s="129"/>
      <c r="BB109" s="130">
        <f>IF(AZ109=1,1,0)</f>
        <v>0</v>
      </c>
      <c r="BC109" s="130"/>
    </row>
    <row r="110" spans="2:55" s="1" customFormat="1" ht="14.25">
      <c r="B110" s="126" t="s">
        <v>486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10"/>
      <c r="Q110" s="110"/>
      <c r="R110" s="111">
        <f>P110*4.4</f>
        <v>0</v>
      </c>
      <c r="S110" s="111"/>
      <c r="T110" s="27"/>
      <c r="U110" s="115" t="s">
        <v>511</v>
      </c>
      <c r="V110" s="115"/>
      <c r="W110" s="115"/>
      <c r="X110" s="115"/>
      <c r="Y110" s="115"/>
      <c r="Z110" s="115"/>
      <c r="AA110" s="115"/>
      <c r="AB110" s="115"/>
      <c r="AC110" s="115"/>
      <c r="AD110" s="110"/>
      <c r="AE110" s="110"/>
      <c r="AF110" s="111">
        <f>IF(AD110=1,4,0)</f>
        <v>0</v>
      </c>
      <c r="AG110" s="111"/>
      <c r="AO110" s="115" t="s">
        <v>475</v>
      </c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28"/>
      <c r="BA110" s="128"/>
      <c r="BB110" s="127">
        <f>IF(AZ110=1,2,0)</f>
        <v>0</v>
      </c>
      <c r="BC110" s="127"/>
    </row>
    <row r="111" spans="2:55" s="1" customFormat="1" ht="14.25">
      <c r="B111" s="126" t="s">
        <v>487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10"/>
      <c r="Q111" s="110"/>
      <c r="R111" s="111">
        <f>P111*3.4</f>
        <v>0</v>
      </c>
      <c r="S111" s="111"/>
      <c r="T111" s="27"/>
      <c r="U111" s="115" t="s">
        <v>512</v>
      </c>
      <c r="V111" s="115"/>
      <c r="W111" s="115"/>
      <c r="X111" s="115"/>
      <c r="Y111" s="115"/>
      <c r="Z111" s="115"/>
      <c r="AA111" s="115"/>
      <c r="AB111" s="115"/>
      <c r="AC111" s="115"/>
      <c r="AD111" s="110"/>
      <c r="AE111" s="110"/>
      <c r="AF111" s="111">
        <f>IF(AD111=1,3,0)</f>
        <v>0</v>
      </c>
      <c r="AG111" s="111"/>
      <c r="AO111" s="115" t="s">
        <v>476</v>
      </c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28"/>
      <c r="BA111" s="128"/>
      <c r="BB111" s="127">
        <f>IF(AZ111=1,3,0)</f>
        <v>0</v>
      </c>
      <c r="BC111" s="127"/>
    </row>
    <row r="112" spans="2:55" s="1" customFormat="1" ht="14.25">
      <c r="B112" s="126" t="s">
        <v>488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10"/>
      <c r="Q112" s="110"/>
      <c r="R112" s="111">
        <f>P112*2</f>
        <v>0</v>
      </c>
      <c r="S112" s="111"/>
      <c r="T112" s="27"/>
      <c r="U112" s="115" t="s">
        <v>513</v>
      </c>
      <c r="V112" s="115"/>
      <c r="W112" s="115"/>
      <c r="X112" s="115"/>
      <c r="Y112" s="115"/>
      <c r="Z112" s="115"/>
      <c r="AA112" s="115"/>
      <c r="AB112" s="115"/>
      <c r="AC112" s="115"/>
      <c r="AD112" s="110"/>
      <c r="AE112" s="110"/>
      <c r="AF112" s="111">
        <f>IF(AD112=1,2,0)</f>
        <v>0</v>
      </c>
      <c r="AG112" s="111"/>
      <c r="AO112" s="111" t="s">
        <v>477</v>
      </c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28"/>
      <c r="BA112" s="128"/>
      <c r="BB112" s="127">
        <f>IF(AZ112=1,4,0)</f>
        <v>0</v>
      </c>
      <c r="BC112" s="127"/>
    </row>
    <row r="113" spans="2:55" s="1" customFormat="1" ht="14.25">
      <c r="B113" s="124" t="s">
        <v>489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97"/>
      <c r="Q113" s="97"/>
      <c r="R113" s="98">
        <f>P113*1</f>
        <v>0</v>
      </c>
      <c r="S113" s="98"/>
      <c r="T113" s="27"/>
      <c r="U113" s="113" t="s">
        <v>514</v>
      </c>
      <c r="V113" s="113"/>
      <c r="W113" s="113"/>
      <c r="X113" s="113"/>
      <c r="Y113" s="113"/>
      <c r="Z113" s="113"/>
      <c r="AA113" s="113"/>
      <c r="AB113" s="113"/>
      <c r="AC113" s="113"/>
      <c r="AD113" s="97"/>
      <c r="AE113" s="97"/>
      <c r="AF113" s="98">
        <f>IF(AD113=1,1,0)</f>
        <v>0</v>
      </c>
      <c r="AG113" s="98"/>
      <c r="AO113" s="113" t="s">
        <v>478</v>
      </c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25">
        <v>1</v>
      </c>
      <c r="BA113" s="125"/>
      <c r="BB113" s="123">
        <f>IF(AZ113=1,5,0)</f>
        <v>5</v>
      </c>
      <c r="BC113" s="123"/>
    </row>
    <row r="114" spans="2:55" s="1" customFormat="1" ht="14.25">
      <c r="B114" s="132" t="s">
        <v>490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00">
        <v>1</v>
      </c>
      <c r="Q114" s="100"/>
      <c r="R114" s="133">
        <f>IF(P114=1,5,0)</f>
        <v>5</v>
      </c>
      <c r="S114" s="134"/>
      <c r="U114" s="119" t="s">
        <v>515</v>
      </c>
      <c r="V114" s="119"/>
      <c r="W114" s="119"/>
      <c r="X114" s="119"/>
      <c r="Y114" s="119"/>
      <c r="Z114" s="119"/>
      <c r="AA114" s="119"/>
      <c r="AB114" s="119"/>
      <c r="AC114" s="119"/>
      <c r="AD114" s="100">
        <v>1</v>
      </c>
      <c r="AE114" s="100"/>
      <c r="AF114" s="135">
        <f>AD114*6</f>
        <v>6</v>
      </c>
      <c r="AG114" s="135"/>
      <c r="AO114" s="119" t="s">
        <v>479</v>
      </c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29">
        <v>5</v>
      </c>
      <c r="BA114" s="129"/>
      <c r="BB114" s="130">
        <f>AZ114</f>
        <v>5</v>
      </c>
      <c r="BC114" s="130"/>
    </row>
    <row r="115" spans="2:60" s="1" customFormat="1" ht="14.25">
      <c r="B115" s="126" t="s">
        <v>471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10"/>
      <c r="Q115" s="110"/>
      <c r="R115" s="111">
        <f>IF(P115=1,4,0)</f>
        <v>0</v>
      </c>
      <c r="S115" s="111"/>
      <c r="U115" s="115" t="s">
        <v>516</v>
      </c>
      <c r="V115" s="115"/>
      <c r="W115" s="115"/>
      <c r="X115" s="115"/>
      <c r="Y115" s="115"/>
      <c r="Z115" s="115"/>
      <c r="AA115" s="115"/>
      <c r="AB115" s="115"/>
      <c r="AC115" s="115"/>
      <c r="AD115" s="110"/>
      <c r="AE115" s="110"/>
      <c r="AF115" s="118">
        <f>AD115*5.4</f>
        <v>0</v>
      </c>
      <c r="AG115" s="118"/>
      <c r="AO115" s="115" t="s">
        <v>480</v>
      </c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28">
        <v>1</v>
      </c>
      <c r="BA115" s="128"/>
      <c r="BB115" s="127">
        <f>SUM(BD115:BH115)</f>
        <v>5</v>
      </c>
      <c r="BC115" s="127"/>
      <c r="BD115" s="1">
        <f>IF(AZ115=1,5,0)</f>
        <v>5</v>
      </c>
      <c r="BE115" s="1">
        <f>IF(AZ115=2,4,0)</f>
        <v>0</v>
      </c>
      <c r="BF115" s="1">
        <f>IF(AZ115=3,3,0)</f>
        <v>0</v>
      </c>
      <c r="BG115" s="1">
        <f>IF(AZ115=4,2,0)</f>
        <v>0</v>
      </c>
      <c r="BH115" s="1">
        <f>IF(AZ115=5,1,0)</f>
        <v>0</v>
      </c>
    </row>
    <row r="116" spans="2:55" s="1" customFormat="1" ht="14.25">
      <c r="B116" s="126" t="s">
        <v>491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10"/>
      <c r="Q116" s="110"/>
      <c r="R116" s="111">
        <f>IF(P116=1,3,0)</f>
        <v>0</v>
      </c>
      <c r="S116" s="111"/>
      <c r="U116" s="115" t="s">
        <v>517</v>
      </c>
      <c r="V116" s="115"/>
      <c r="W116" s="115"/>
      <c r="X116" s="115"/>
      <c r="Y116" s="115"/>
      <c r="Z116" s="115"/>
      <c r="AA116" s="115"/>
      <c r="AB116" s="115"/>
      <c r="AC116" s="115"/>
      <c r="AD116" s="110"/>
      <c r="AE116" s="110"/>
      <c r="AF116" s="118">
        <f>AD116*4.2</f>
        <v>0</v>
      </c>
      <c r="AG116" s="118"/>
      <c r="AO116" s="115" t="s">
        <v>481</v>
      </c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28">
        <v>5</v>
      </c>
      <c r="BA116" s="128"/>
      <c r="BB116" s="127">
        <f>AZ116</f>
        <v>5</v>
      </c>
      <c r="BC116" s="127"/>
    </row>
    <row r="117" spans="2:60" s="1" customFormat="1" ht="14.25">
      <c r="B117" s="126" t="s">
        <v>492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10"/>
      <c r="Q117" s="110"/>
      <c r="R117" s="111">
        <f>IF(P117=1,2,0)</f>
        <v>0</v>
      </c>
      <c r="S117" s="111"/>
      <c r="U117" s="115" t="s">
        <v>518</v>
      </c>
      <c r="V117" s="115"/>
      <c r="W117" s="115"/>
      <c r="X117" s="115"/>
      <c r="Y117" s="115"/>
      <c r="Z117" s="115"/>
      <c r="AA117" s="115"/>
      <c r="AB117" s="115"/>
      <c r="AC117" s="115"/>
      <c r="AD117" s="110"/>
      <c r="AE117" s="110"/>
      <c r="AF117" s="118">
        <f>AD117*3.1</f>
        <v>0</v>
      </c>
      <c r="AG117" s="118"/>
      <c r="AO117" s="113" t="s">
        <v>482</v>
      </c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25">
        <v>1</v>
      </c>
      <c r="BA117" s="125"/>
      <c r="BB117" s="123">
        <f>SUM(BD117:BH117)</f>
        <v>5</v>
      </c>
      <c r="BC117" s="123"/>
      <c r="BD117" s="1">
        <f>IF(AZ117=1,5,0)</f>
        <v>5</v>
      </c>
      <c r="BE117" s="1">
        <f>IF(AZ117=2,4,0)</f>
        <v>0</v>
      </c>
      <c r="BF117" s="1">
        <f>IF(AZ117=3,3,0)</f>
        <v>0</v>
      </c>
      <c r="BG117" s="1">
        <f>IF(AZ117=4,2,0)</f>
        <v>0</v>
      </c>
      <c r="BH117" s="1">
        <f>IF(AZ117=5,1,0)</f>
        <v>0</v>
      </c>
    </row>
    <row r="118" spans="2:33" s="1" customFormat="1" ht="14.25">
      <c r="B118" s="124" t="s">
        <v>493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97"/>
      <c r="Q118" s="97"/>
      <c r="R118" s="98">
        <f>IF(P118=1,1,0)</f>
        <v>0</v>
      </c>
      <c r="S118" s="98"/>
      <c r="U118" s="115" t="s">
        <v>519</v>
      </c>
      <c r="V118" s="115"/>
      <c r="W118" s="115"/>
      <c r="X118" s="115"/>
      <c r="Y118" s="115"/>
      <c r="Z118" s="115"/>
      <c r="AA118" s="115"/>
      <c r="AB118" s="115"/>
      <c r="AC118" s="115"/>
      <c r="AD118" s="110"/>
      <c r="AE118" s="110"/>
      <c r="AF118" s="118">
        <f>AD118*2.2</f>
        <v>0</v>
      </c>
      <c r="AG118" s="118"/>
    </row>
    <row r="119" spans="2:33" s="1" customFormat="1" ht="14.25">
      <c r="B119" s="99" t="s">
        <v>494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0">
        <v>3</v>
      </c>
      <c r="Q119" s="100"/>
      <c r="R119" s="99">
        <f aca="true" t="shared" si="0" ref="R119:R135">P119</f>
        <v>3</v>
      </c>
      <c r="S119" s="99"/>
      <c r="U119" s="113" t="s">
        <v>473</v>
      </c>
      <c r="V119" s="113"/>
      <c r="W119" s="113"/>
      <c r="X119" s="113"/>
      <c r="Y119" s="113"/>
      <c r="Z119" s="113"/>
      <c r="AA119" s="113"/>
      <c r="AB119" s="113"/>
      <c r="AC119" s="113"/>
      <c r="AD119" s="97"/>
      <c r="AE119" s="97"/>
      <c r="AF119" s="121">
        <f>AD119*1</f>
        <v>0</v>
      </c>
      <c r="AG119" s="121"/>
    </row>
    <row r="120" spans="2:56" s="1" customFormat="1" ht="14.25">
      <c r="B120" s="111" t="s">
        <v>495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0">
        <v>3</v>
      </c>
      <c r="Q120" s="110"/>
      <c r="R120" s="111">
        <f t="shared" si="0"/>
        <v>3</v>
      </c>
      <c r="S120" s="111"/>
      <c r="U120" s="119" t="s">
        <v>520</v>
      </c>
      <c r="V120" s="119"/>
      <c r="W120" s="119"/>
      <c r="X120" s="119"/>
      <c r="Y120" s="119"/>
      <c r="Z120" s="119"/>
      <c r="AA120" s="119"/>
      <c r="AB120" s="119"/>
      <c r="AC120" s="119"/>
      <c r="AD120" s="100">
        <v>1</v>
      </c>
      <c r="AE120" s="100"/>
      <c r="AF120" s="135">
        <f>AH120+AI120</f>
        <v>6</v>
      </c>
      <c r="AG120" s="135"/>
      <c r="AH120" s="1">
        <f>IF(AND(SUM(AD115:AD119)=1,AD120=1),5,0)</f>
        <v>0</v>
      </c>
      <c r="AI120" s="1">
        <f>IF(OR(AND(SUM(AD115:AD119)=0,AD120=1),AND(AD114=1,AD120=1)),6,0)</f>
        <v>6</v>
      </c>
      <c r="AO120" s="119" t="s">
        <v>534</v>
      </c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99">
        <f>SUM(P119:P128)</f>
        <v>30</v>
      </c>
      <c r="BA120" s="99"/>
      <c r="BB120" s="120">
        <f>100*((AZ120-10)/20)</f>
        <v>100</v>
      </c>
      <c r="BC120" s="120"/>
      <c r="BD120" s="120"/>
    </row>
    <row r="121" spans="2:56" s="1" customFormat="1" ht="14.25">
      <c r="B121" s="111" t="s">
        <v>496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0">
        <v>3</v>
      </c>
      <c r="Q121" s="110"/>
      <c r="R121" s="111">
        <f t="shared" si="0"/>
        <v>3</v>
      </c>
      <c r="S121" s="111"/>
      <c r="U121" s="115" t="s">
        <v>521</v>
      </c>
      <c r="V121" s="115"/>
      <c r="W121" s="115"/>
      <c r="X121" s="115"/>
      <c r="Y121" s="115"/>
      <c r="Z121" s="115"/>
      <c r="AA121" s="115"/>
      <c r="AB121" s="115"/>
      <c r="AC121" s="115"/>
      <c r="AD121" s="110"/>
      <c r="AE121" s="110"/>
      <c r="AF121" s="118">
        <f>AH121+AI121</f>
        <v>0</v>
      </c>
      <c r="AG121" s="118"/>
      <c r="AH121" s="1">
        <f>IF(AND(SUM($AD$114:$AD$119)=1,$AD$121=1),4,0)</f>
        <v>0</v>
      </c>
      <c r="AI121" s="1">
        <f>IF(AND(SUM($AD$114:$AD$119)=0,$AD121=1),4.75,0)</f>
        <v>0</v>
      </c>
      <c r="AO121" s="115" t="s">
        <v>535</v>
      </c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1">
        <f>SUM(P129:P132)</f>
        <v>8</v>
      </c>
      <c r="BA121" s="111"/>
      <c r="BB121" s="114">
        <f>100*((AZ121-4)/4)</f>
        <v>100</v>
      </c>
      <c r="BC121" s="114"/>
      <c r="BD121" s="114"/>
    </row>
    <row r="122" spans="2:56" s="1" customFormat="1" ht="14.25">
      <c r="B122" s="111" t="s">
        <v>497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0">
        <v>3</v>
      </c>
      <c r="Q122" s="110"/>
      <c r="R122" s="111">
        <f t="shared" si="0"/>
        <v>3</v>
      </c>
      <c r="S122" s="111"/>
      <c r="U122" s="115" t="s">
        <v>522</v>
      </c>
      <c r="V122" s="115"/>
      <c r="W122" s="115"/>
      <c r="X122" s="115"/>
      <c r="Y122" s="115"/>
      <c r="Z122" s="115"/>
      <c r="AA122" s="115"/>
      <c r="AB122" s="115"/>
      <c r="AC122" s="115"/>
      <c r="AD122" s="110"/>
      <c r="AE122" s="110"/>
      <c r="AF122" s="118">
        <f>AH122+AI122</f>
        <v>0</v>
      </c>
      <c r="AG122" s="118"/>
      <c r="AH122" s="1">
        <f>IF(AND(SUM($AD$114:$AD$119)=1,AD122=1),3,0)</f>
        <v>0</v>
      </c>
      <c r="AI122" s="1">
        <f>IF(AND(SUM($AD$114:$AD$119)=0,$AD122=1),3.5,0)</f>
        <v>0</v>
      </c>
      <c r="AO122" s="115" t="s">
        <v>536</v>
      </c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8">
        <f>SUM(AF114:AF124)</f>
        <v>12</v>
      </c>
      <c r="BA122" s="118"/>
      <c r="BB122" s="114">
        <f>100*((AZ122-2)/10)</f>
        <v>100</v>
      </c>
      <c r="BC122" s="114"/>
      <c r="BD122" s="114"/>
    </row>
    <row r="123" spans="2:56" s="1" customFormat="1" ht="14.25">
      <c r="B123" s="111" t="s">
        <v>498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>
        <v>3</v>
      </c>
      <c r="Q123" s="110"/>
      <c r="R123" s="111">
        <f t="shared" si="0"/>
        <v>3</v>
      </c>
      <c r="S123" s="111"/>
      <c r="U123" s="115" t="s">
        <v>523</v>
      </c>
      <c r="V123" s="115"/>
      <c r="W123" s="115"/>
      <c r="X123" s="115"/>
      <c r="Y123" s="115"/>
      <c r="Z123" s="115"/>
      <c r="AA123" s="115"/>
      <c r="AB123" s="115"/>
      <c r="AC123" s="115"/>
      <c r="AD123" s="110"/>
      <c r="AE123" s="110"/>
      <c r="AF123" s="118">
        <f>AH123+AI123</f>
        <v>0</v>
      </c>
      <c r="AG123" s="118"/>
      <c r="AH123" s="1">
        <f>IF(AND(SUM($AD$114:$AD$119)=1,AD123=1),2,0)</f>
        <v>0</v>
      </c>
      <c r="AI123" s="1">
        <f>IF(AND(SUM($AD$114:$AD$119)=0,$AD123=1),2.25,0)</f>
        <v>0</v>
      </c>
      <c r="AO123" s="115" t="s">
        <v>537</v>
      </c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1">
        <f>R109+R110+R111+R112+R113+BB114+BB115+BB116+BB117</f>
        <v>25</v>
      </c>
      <c r="BA123" s="111"/>
      <c r="BB123" s="114">
        <f>100*((AZ123-5)/20)</f>
        <v>100</v>
      </c>
      <c r="BC123" s="114"/>
      <c r="BD123" s="114"/>
    </row>
    <row r="124" spans="2:56" s="1" customFormat="1" ht="14.25">
      <c r="B124" s="111" t="s">
        <v>499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0">
        <v>3</v>
      </c>
      <c r="Q124" s="110"/>
      <c r="R124" s="111">
        <f t="shared" si="0"/>
        <v>3</v>
      </c>
      <c r="S124" s="111"/>
      <c r="U124" s="113" t="s">
        <v>524</v>
      </c>
      <c r="V124" s="113"/>
      <c r="W124" s="113"/>
      <c r="X124" s="113"/>
      <c r="Y124" s="113"/>
      <c r="Z124" s="113"/>
      <c r="AA124" s="113"/>
      <c r="AB124" s="113"/>
      <c r="AC124" s="113"/>
      <c r="AD124" s="97"/>
      <c r="AE124" s="97"/>
      <c r="AF124" s="121">
        <f>AH124+AI124</f>
        <v>0</v>
      </c>
      <c r="AG124" s="121"/>
      <c r="AH124" s="1">
        <f>IF(AND(SUM($AD$114:$AD$119)=1,AD124=1),1,0)</f>
        <v>0</v>
      </c>
      <c r="AI124" s="1">
        <f>IF(AND(SUM($AD$114:$AD$119)=0,$AD124=1),1,0)</f>
        <v>0</v>
      </c>
      <c r="AO124" s="115" t="s">
        <v>538</v>
      </c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1">
        <f>AF125+AF129+AF131+AF133</f>
        <v>24</v>
      </c>
      <c r="BA124" s="111"/>
      <c r="BB124" s="114">
        <f>100*((AZ124-4)/20)</f>
        <v>100</v>
      </c>
      <c r="BC124" s="114"/>
      <c r="BD124" s="114"/>
    </row>
    <row r="125" spans="2:56" s="1" customFormat="1" ht="14.25">
      <c r="B125" s="111" t="s">
        <v>500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0">
        <v>3</v>
      </c>
      <c r="Q125" s="110"/>
      <c r="R125" s="111">
        <f t="shared" si="0"/>
        <v>3</v>
      </c>
      <c r="S125" s="111"/>
      <c r="U125" s="99" t="s">
        <v>525</v>
      </c>
      <c r="V125" s="99"/>
      <c r="W125" s="99"/>
      <c r="X125" s="99"/>
      <c r="Y125" s="99"/>
      <c r="Z125" s="99"/>
      <c r="AA125" s="99"/>
      <c r="AB125" s="99"/>
      <c r="AC125" s="99"/>
      <c r="AD125" s="100">
        <v>1</v>
      </c>
      <c r="AE125" s="100"/>
      <c r="AF125" s="111">
        <f>SUM(AH125:AM125)</f>
        <v>6</v>
      </c>
      <c r="AG125" s="111"/>
      <c r="AH125" s="1">
        <f>IF($AD125=1,6,0)</f>
        <v>6</v>
      </c>
      <c r="AI125" s="1">
        <f>IF($AD125=2,5,0)</f>
        <v>0</v>
      </c>
      <c r="AJ125" s="1">
        <f>IF($AD125=3,4,0)</f>
        <v>0</v>
      </c>
      <c r="AK125" s="1">
        <f>IF($AD125=4,3,0)</f>
        <v>0</v>
      </c>
      <c r="AL125" s="1">
        <f>IF($AD125=5,2,0)</f>
        <v>0</v>
      </c>
      <c r="AM125" s="1">
        <f>IF($AD125=6,1,0)</f>
        <v>0</v>
      </c>
      <c r="AO125" s="115" t="s">
        <v>539</v>
      </c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1">
        <f>AF109+AF110+AF111+AF112+AF113+BB109+BB110+BB111+BB112+BB113</f>
        <v>10</v>
      </c>
      <c r="BA125" s="111"/>
      <c r="BB125" s="114">
        <f>100*((AZ125-2)/8)</f>
        <v>100</v>
      </c>
      <c r="BC125" s="114"/>
      <c r="BD125" s="114"/>
    </row>
    <row r="126" spans="2:56" s="1" customFormat="1" ht="14.25">
      <c r="B126" s="111" t="s">
        <v>501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0">
        <v>3</v>
      </c>
      <c r="Q126" s="110"/>
      <c r="R126" s="111">
        <f t="shared" si="0"/>
        <v>3</v>
      </c>
      <c r="S126" s="111"/>
      <c r="U126" s="111" t="s">
        <v>527</v>
      </c>
      <c r="V126" s="111"/>
      <c r="W126" s="111"/>
      <c r="X126" s="111"/>
      <c r="Y126" s="111"/>
      <c r="Z126" s="111"/>
      <c r="AA126" s="111"/>
      <c r="AB126" s="111"/>
      <c r="AC126" s="111"/>
      <c r="AD126" s="110">
        <v>6</v>
      </c>
      <c r="AE126" s="110"/>
      <c r="AF126" s="111">
        <f>AD126</f>
        <v>6</v>
      </c>
      <c r="AG126" s="111"/>
      <c r="AO126" s="115" t="s">
        <v>540</v>
      </c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1">
        <f>P133+P134+P135</f>
        <v>6</v>
      </c>
      <c r="BA126" s="111"/>
      <c r="BB126" s="114">
        <f>100*((AZ126-3)/3)</f>
        <v>100</v>
      </c>
      <c r="BC126" s="114"/>
      <c r="BD126" s="114"/>
    </row>
    <row r="127" spans="2:56" s="1" customFormat="1" ht="14.25">
      <c r="B127" s="111" t="s">
        <v>502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0">
        <v>3</v>
      </c>
      <c r="Q127" s="110"/>
      <c r="R127" s="111">
        <f t="shared" si="0"/>
        <v>3</v>
      </c>
      <c r="S127" s="111"/>
      <c r="U127" s="111" t="s">
        <v>528</v>
      </c>
      <c r="V127" s="111"/>
      <c r="W127" s="111"/>
      <c r="X127" s="111"/>
      <c r="Y127" s="111"/>
      <c r="Z127" s="111"/>
      <c r="AA127" s="111"/>
      <c r="AB127" s="111"/>
      <c r="AC127" s="111"/>
      <c r="AD127" s="110">
        <v>6</v>
      </c>
      <c r="AE127" s="110"/>
      <c r="AF127" s="111">
        <f>AD127</f>
        <v>6</v>
      </c>
      <c r="AG127" s="111"/>
      <c r="AO127" s="115" t="s">
        <v>541</v>
      </c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1">
        <f>AF126+AF127+AF128+AF130+AF132</f>
        <v>30</v>
      </c>
      <c r="BA127" s="111"/>
      <c r="BB127" s="114">
        <f>100*((AZ127-5)/25)</f>
        <v>100</v>
      </c>
      <c r="BC127" s="114"/>
      <c r="BD127" s="114"/>
    </row>
    <row r="128" spans="2:56" s="1" customFormat="1" ht="14.25">
      <c r="B128" s="98" t="s">
        <v>503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7">
        <v>3</v>
      </c>
      <c r="Q128" s="97"/>
      <c r="R128" s="98">
        <f t="shared" si="0"/>
        <v>3</v>
      </c>
      <c r="S128" s="98"/>
      <c r="U128" s="111" t="s">
        <v>526</v>
      </c>
      <c r="V128" s="111"/>
      <c r="W128" s="111"/>
      <c r="X128" s="111"/>
      <c r="Y128" s="111"/>
      <c r="Z128" s="111"/>
      <c r="AA128" s="111"/>
      <c r="AB128" s="111"/>
      <c r="AC128" s="111"/>
      <c r="AD128" s="110">
        <v>1</v>
      </c>
      <c r="AE128" s="110"/>
      <c r="AF128" s="111">
        <f>SUM(AH128:AM128)</f>
        <v>6</v>
      </c>
      <c r="AG128" s="111"/>
      <c r="AH128" s="1">
        <f>IF($AD128=1,6,0)</f>
        <v>6</v>
      </c>
      <c r="AI128" s="1">
        <f>IF($AD128=2,5,0)</f>
        <v>0</v>
      </c>
      <c r="AJ128" s="1">
        <f>IF($AD128=3,4,0)</f>
        <v>0</v>
      </c>
      <c r="AK128" s="1">
        <f>IF($AD128=4,3,0)</f>
        <v>0</v>
      </c>
      <c r="AL128" s="1">
        <f>IF($AD128=5,2,0)</f>
        <v>0</v>
      </c>
      <c r="AM128" s="1">
        <f>IF($AD128=6,1,0)</f>
        <v>0</v>
      </c>
      <c r="AO128" s="113" t="s">
        <v>542</v>
      </c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98">
        <f>SUM(R114:R118)</f>
        <v>5</v>
      </c>
      <c r="BA128" s="98"/>
      <c r="BB128" s="112">
        <f>100*((AZ128-1)/4)</f>
        <v>100</v>
      </c>
      <c r="BC128" s="112"/>
      <c r="BD128" s="112"/>
    </row>
    <row r="129" spans="2:39" ht="14.25">
      <c r="B129" s="99" t="s">
        <v>504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00">
        <v>2</v>
      </c>
      <c r="Q129" s="100"/>
      <c r="R129" s="99">
        <f t="shared" si="0"/>
        <v>2</v>
      </c>
      <c r="S129" s="99"/>
      <c r="U129" s="111" t="s">
        <v>529</v>
      </c>
      <c r="V129" s="111"/>
      <c r="W129" s="111"/>
      <c r="X129" s="111"/>
      <c r="Y129" s="111"/>
      <c r="Z129" s="111"/>
      <c r="AA129" s="111"/>
      <c r="AB129" s="111"/>
      <c r="AC129" s="111"/>
      <c r="AD129" s="110">
        <v>1</v>
      </c>
      <c r="AE129" s="110"/>
      <c r="AF129" s="111">
        <f>SUM(AH129:AM129)</f>
        <v>6</v>
      </c>
      <c r="AG129" s="111"/>
      <c r="AH129" s="1">
        <f>IF($AD129=1,6,0)</f>
        <v>6</v>
      </c>
      <c r="AI129" s="1">
        <f>IF($AD129=2,5,0)</f>
        <v>0</v>
      </c>
      <c r="AJ129" s="1">
        <f>IF($AD129=3,4,0)</f>
        <v>0</v>
      </c>
      <c r="AK129" s="1">
        <f>IF($AD129=4,3,0)</f>
        <v>0</v>
      </c>
      <c r="AL129" s="1">
        <f>IF($AD129=5,2,0)</f>
        <v>0</v>
      </c>
      <c r="AM129" s="1">
        <f>IF($AD129=6,1,0)</f>
        <v>0</v>
      </c>
    </row>
    <row r="130" spans="2:33" ht="14.25">
      <c r="B130" s="111" t="s">
        <v>508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0">
        <v>2</v>
      </c>
      <c r="Q130" s="110"/>
      <c r="R130" s="111">
        <f t="shared" si="0"/>
        <v>2</v>
      </c>
      <c r="S130" s="111"/>
      <c r="U130" s="111" t="s">
        <v>530</v>
      </c>
      <c r="V130" s="111"/>
      <c r="W130" s="111"/>
      <c r="X130" s="111"/>
      <c r="Y130" s="111"/>
      <c r="Z130" s="111"/>
      <c r="AA130" s="111"/>
      <c r="AB130" s="111"/>
      <c r="AC130" s="111"/>
      <c r="AD130" s="110">
        <v>6</v>
      </c>
      <c r="AE130" s="110"/>
      <c r="AF130" s="111">
        <f>AD130</f>
        <v>6</v>
      </c>
      <c r="AG130" s="111"/>
    </row>
    <row r="131" spans="2:33" ht="14.25" customHeight="1">
      <c r="B131" s="111" t="s">
        <v>509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0">
        <v>2</v>
      </c>
      <c r="Q131" s="110"/>
      <c r="R131" s="111">
        <f t="shared" si="0"/>
        <v>2</v>
      </c>
      <c r="S131" s="111"/>
      <c r="U131" s="111" t="s">
        <v>531</v>
      </c>
      <c r="V131" s="111"/>
      <c r="W131" s="111"/>
      <c r="X131" s="111"/>
      <c r="Y131" s="111"/>
      <c r="Z131" s="111"/>
      <c r="AA131" s="111"/>
      <c r="AB131" s="111"/>
      <c r="AC131" s="111"/>
      <c r="AD131" s="110">
        <v>6</v>
      </c>
      <c r="AE131" s="110"/>
      <c r="AF131" s="111">
        <f>AD131</f>
        <v>6</v>
      </c>
      <c r="AG131" s="111"/>
    </row>
    <row r="132" spans="2:36" ht="14.25">
      <c r="B132" s="98" t="s">
        <v>510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7">
        <v>2</v>
      </c>
      <c r="Q132" s="97"/>
      <c r="R132" s="98">
        <f t="shared" si="0"/>
        <v>2</v>
      </c>
      <c r="S132" s="98"/>
      <c r="U132" s="111" t="s">
        <v>532</v>
      </c>
      <c r="V132" s="111"/>
      <c r="W132" s="111"/>
      <c r="X132" s="111"/>
      <c r="Y132" s="111"/>
      <c r="Z132" s="111"/>
      <c r="AA132" s="111"/>
      <c r="AB132" s="111"/>
      <c r="AC132" s="111"/>
      <c r="AD132" s="110">
        <v>1</v>
      </c>
      <c r="AE132" s="110"/>
      <c r="AF132" s="111">
        <f>SUM(AH132:AM132)</f>
        <v>6</v>
      </c>
      <c r="AG132" s="111"/>
      <c r="AH132" s="1">
        <f>IF($AD132=1,6,0)</f>
        <v>6</v>
      </c>
      <c r="AI132" s="1">
        <f>IF($AD132=2,5,0)</f>
        <v>0</v>
      </c>
      <c r="AJ132" s="1">
        <f>IF($AD132=3,4,0)</f>
        <v>0</v>
      </c>
    </row>
    <row r="133" spans="2:33" ht="14.25">
      <c r="B133" s="99" t="s">
        <v>505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0">
        <v>2</v>
      </c>
      <c r="Q133" s="100"/>
      <c r="R133" s="99">
        <f t="shared" si="0"/>
        <v>2</v>
      </c>
      <c r="S133" s="99"/>
      <c r="U133" s="98" t="s">
        <v>533</v>
      </c>
      <c r="V133" s="98"/>
      <c r="W133" s="98"/>
      <c r="X133" s="98"/>
      <c r="Y133" s="98"/>
      <c r="Z133" s="98"/>
      <c r="AA133" s="98"/>
      <c r="AB133" s="98"/>
      <c r="AC133" s="98"/>
      <c r="AD133" s="97">
        <v>6</v>
      </c>
      <c r="AE133" s="97"/>
      <c r="AF133" s="98">
        <f>AD133</f>
        <v>6</v>
      </c>
      <c r="AG133" s="98"/>
    </row>
    <row r="134" spans="2:19" ht="14.25">
      <c r="B134" s="111" t="s">
        <v>506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0">
        <v>2</v>
      </c>
      <c r="Q134" s="110"/>
      <c r="R134" s="111">
        <f t="shared" si="0"/>
        <v>2</v>
      </c>
      <c r="S134" s="111"/>
    </row>
    <row r="135" spans="2:19" ht="14.25">
      <c r="B135" s="98" t="s">
        <v>507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7">
        <v>2</v>
      </c>
      <c r="Q135" s="97"/>
      <c r="R135" s="98">
        <f t="shared" si="0"/>
        <v>2</v>
      </c>
      <c r="S135" s="98"/>
    </row>
    <row r="136" ht="14.25" customHeight="1"/>
    <row r="137" spans="2:25" ht="14.25" customHeight="1">
      <c r="B137" s="107" t="s">
        <v>544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9"/>
      <c r="X137" s="28"/>
      <c r="Y137" s="28"/>
    </row>
    <row r="138" spans="2:52" ht="14.25" customHeight="1">
      <c r="B138" s="101" t="s">
        <v>549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3"/>
      <c r="X138" s="28"/>
      <c r="Y138" s="28"/>
      <c r="Z138" s="96" t="s">
        <v>548</v>
      </c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42"/>
      <c r="AZ138" s="42"/>
    </row>
    <row r="139" spans="2:25" ht="14.25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3"/>
      <c r="X139" s="28"/>
      <c r="Y139" s="28"/>
    </row>
    <row r="140" spans="2:25" ht="14.25">
      <c r="B140" s="93" t="s">
        <v>543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5"/>
      <c r="X140" s="28"/>
      <c r="Y140" s="28"/>
    </row>
    <row r="141" spans="2:43" ht="14.25">
      <c r="B141" s="101" t="s">
        <v>545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5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2:43" ht="14.2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5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2:43" ht="14.25">
      <c r="B143" s="101" t="s">
        <v>547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3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2:43" ht="14.2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3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2:43" ht="14.25">
      <c r="B145" s="101" t="s">
        <v>546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3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2:43" ht="14.2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6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</sheetData>
  <sheetProtection/>
  <mergeCells count="723">
    <mergeCell ref="J97:U97"/>
    <mergeCell ref="V97:Z97"/>
    <mergeCell ref="J95:U95"/>
    <mergeCell ref="V95:Z95"/>
    <mergeCell ref="J96:U96"/>
    <mergeCell ref="V96:Z96"/>
    <mergeCell ref="J94:U94"/>
    <mergeCell ref="V94:Z94"/>
    <mergeCell ref="J93:U93"/>
    <mergeCell ref="V93:Z93"/>
    <mergeCell ref="J92:U92"/>
    <mergeCell ref="V92:Z92"/>
    <mergeCell ref="J91:U91"/>
    <mergeCell ref="V91:Z91"/>
    <mergeCell ref="J90:U90"/>
    <mergeCell ref="V90:Z90"/>
    <mergeCell ref="J88:Z88"/>
    <mergeCell ref="J89:U89"/>
    <mergeCell ref="V89:Z89"/>
    <mergeCell ref="AF88:AQ88"/>
    <mergeCell ref="AR88:AT88"/>
    <mergeCell ref="AU88:AW88"/>
    <mergeCell ref="B140:W140"/>
    <mergeCell ref="Z138:AX138"/>
    <mergeCell ref="AD133:AE133"/>
    <mergeCell ref="AF133:AG133"/>
    <mergeCell ref="B132:O132"/>
    <mergeCell ref="P132:Q132"/>
    <mergeCell ref="B133:O133"/>
    <mergeCell ref="B141:W142"/>
    <mergeCell ref="B143:W144"/>
    <mergeCell ref="B145:W146"/>
    <mergeCell ref="B137:W137"/>
    <mergeCell ref="B138:W139"/>
    <mergeCell ref="AY138:AZ138"/>
    <mergeCell ref="B134:O134"/>
    <mergeCell ref="P134:Q134"/>
    <mergeCell ref="R134:S134"/>
    <mergeCell ref="B135:O135"/>
    <mergeCell ref="P135:Q135"/>
    <mergeCell ref="R135:S135"/>
    <mergeCell ref="P133:Q133"/>
    <mergeCell ref="R133:S133"/>
    <mergeCell ref="U133:AC133"/>
    <mergeCell ref="R132:S132"/>
    <mergeCell ref="U132:AC132"/>
    <mergeCell ref="AD130:AE130"/>
    <mergeCell ref="P130:Q130"/>
    <mergeCell ref="R130:S130"/>
    <mergeCell ref="U130:AC130"/>
    <mergeCell ref="AF130:AG130"/>
    <mergeCell ref="AD131:AE131"/>
    <mergeCell ref="AF131:AG131"/>
    <mergeCell ref="AD132:AE132"/>
    <mergeCell ref="AF132:AG132"/>
    <mergeCell ref="B131:O131"/>
    <mergeCell ref="P131:Q131"/>
    <mergeCell ref="R131:S131"/>
    <mergeCell ref="U131:AC131"/>
    <mergeCell ref="B130:O130"/>
    <mergeCell ref="BB128:BD128"/>
    <mergeCell ref="B129:O129"/>
    <mergeCell ref="P129:Q129"/>
    <mergeCell ref="R129:S129"/>
    <mergeCell ref="U129:AC129"/>
    <mergeCell ref="AD129:AE129"/>
    <mergeCell ref="AF129:AG129"/>
    <mergeCell ref="AD128:AE128"/>
    <mergeCell ref="AF128:AG128"/>
    <mergeCell ref="AO128:AY128"/>
    <mergeCell ref="AZ128:BA128"/>
    <mergeCell ref="B128:O128"/>
    <mergeCell ref="P128:Q128"/>
    <mergeCell ref="R128:S128"/>
    <mergeCell ref="U128:AC128"/>
    <mergeCell ref="BB126:BD126"/>
    <mergeCell ref="B127:O127"/>
    <mergeCell ref="P127:Q127"/>
    <mergeCell ref="R127:S127"/>
    <mergeCell ref="U127:AC127"/>
    <mergeCell ref="AD127:AE127"/>
    <mergeCell ref="AF127:AG127"/>
    <mergeCell ref="AO127:AY127"/>
    <mergeCell ref="AZ127:BA127"/>
    <mergeCell ref="BB127:BD127"/>
    <mergeCell ref="AD126:AE126"/>
    <mergeCell ref="AF126:AG126"/>
    <mergeCell ref="AO126:AY126"/>
    <mergeCell ref="AZ126:BA126"/>
    <mergeCell ref="B126:O126"/>
    <mergeCell ref="P126:Q126"/>
    <mergeCell ref="R126:S126"/>
    <mergeCell ref="U126:AC126"/>
    <mergeCell ref="BB124:BD124"/>
    <mergeCell ref="B125:O125"/>
    <mergeCell ref="P125:Q125"/>
    <mergeCell ref="R125:S125"/>
    <mergeCell ref="U125:AC125"/>
    <mergeCell ref="AD125:AE125"/>
    <mergeCell ref="AF125:AG125"/>
    <mergeCell ref="AO125:AY125"/>
    <mergeCell ref="AZ125:BA125"/>
    <mergeCell ref="BB125:BD125"/>
    <mergeCell ref="AD124:AE124"/>
    <mergeCell ref="AF124:AG124"/>
    <mergeCell ref="AO124:AY124"/>
    <mergeCell ref="AZ124:BA124"/>
    <mergeCell ref="B124:O124"/>
    <mergeCell ref="P124:Q124"/>
    <mergeCell ref="R124:S124"/>
    <mergeCell ref="U124:AC124"/>
    <mergeCell ref="BB122:BD122"/>
    <mergeCell ref="B123:O123"/>
    <mergeCell ref="P123:Q123"/>
    <mergeCell ref="R123:S123"/>
    <mergeCell ref="U123:AC123"/>
    <mergeCell ref="AD123:AE123"/>
    <mergeCell ref="AF123:AG123"/>
    <mergeCell ref="AO123:AY123"/>
    <mergeCell ref="AZ123:BA123"/>
    <mergeCell ref="BB123:BD123"/>
    <mergeCell ref="AZ121:BA121"/>
    <mergeCell ref="BB121:BD121"/>
    <mergeCell ref="AO122:AY122"/>
    <mergeCell ref="AZ122:BA122"/>
    <mergeCell ref="B122:O122"/>
    <mergeCell ref="P122:Q122"/>
    <mergeCell ref="R122:S122"/>
    <mergeCell ref="U122:AC122"/>
    <mergeCell ref="AD122:AE122"/>
    <mergeCell ref="AF122:AG122"/>
    <mergeCell ref="AO120:AY120"/>
    <mergeCell ref="AZ120:BA120"/>
    <mergeCell ref="BB120:BD120"/>
    <mergeCell ref="B121:O121"/>
    <mergeCell ref="P121:Q121"/>
    <mergeCell ref="R121:S121"/>
    <mergeCell ref="U121:AC121"/>
    <mergeCell ref="AD121:AE121"/>
    <mergeCell ref="AF121:AG121"/>
    <mergeCell ref="AO121:AY121"/>
    <mergeCell ref="AD119:AE119"/>
    <mergeCell ref="AF119:AG119"/>
    <mergeCell ref="B120:O120"/>
    <mergeCell ref="P120:Q120"/>
    <mergeCell ref="R120:S120"/>
    <mergeCell ref="U120:AC120"/>
    <mergeCell ref="AD120:AE120"/>
    <mergeCell ref="AF120:AG120"/>
    <mergeCell ref="B119:O119"/>
    <mergeCell ref="P119:Q119"/>
    <mergeCell ref="R119:S119"/>
    <mergeCell ref="U119:AC119"/>
    <mergeCell ref="BB117:BC117"/>
    <mergeCell ref="B118:O118"/>
    <mergeCell ref="P118:Q118"/>
    <mergeCell ref="R118:S118"/>
    <mergeCell ref="U118:AC118"/>
    <mergeCell ref="AD118:AE118"/>
    <mergeCell ref="AF118:AG118"/>
    <mergeCell ref="AD117:AE117"/>
    <mergeCell ref="AF117:AG117"/>
    <mergeCell ref="AO117:AY117"/>
    <mergeCell ref="AZ117:BA117"/>
    <mergeCell ref="B117:O117"/>
    <mergeCell ref="P117:Q117"/>
    <mergeCell ref="R117:S117"/>
    <mergeCell ref="U117:AC117"/>
    <mergeCell ref="BB115:BC115"/>
    <mergeCell ref="B116:O116"/>
    <mergeCell ref="P116:Q116"/>
    <mergeCell ref="R116:S116"/>
    <mergeCell ref="U116:AC116"/>
    <mergeCell ref="AD116:AE116"/>
    <mergeCell ref="AF116:AG116"/>
    <mergeCell ref="AO116:AY116"/>
    <mergeCell ref="AZ116:BA116"/>
    <mergeCell ref="BB116:BC116"/>
    <mergeCell ref="AD115:AE115"/>
    <mergeCell ref="AF115:AG115"/>
    <mergeCell ref="AO115:AY115"/>
    <mergeCell ref="AZ115:BA115"/>
    <mergeCell ref="B115:O115"/>
    <mergeCell ref="P115:Q115"/>
    <mergeCell ref="R115:S115"/>
    <mergeCell ref="U115:AC115"/>
    <mergeCell ref="BB113:BC113"/>
    <mergeCell ref="B114:O114"/>
    <mergeCell ref="P114:Q114"/>
    <mergeCell ref="R114:S114"/>
    <mergeCell ref="U114:AC114"/>
    <mergeCell ref="AD114:AE114"/>
    <mergeCell ref="AF114:AG114"/>
    <mergeCell ref="AO114:AY114"/>
    <mergeCell ref="AZ114:BA114"/>
    <mergeCell ref="BB114:BC114"/>
    <mergeCell ref="AD113:AE113"/>
    <mergeCell ref="AF113:AG113"/>
    <mergeCell ref="AO113:AY113"/>
    <mergeCell ref="AZ113:BA113"/>
    <mergeCell ref="B113:O113"/>
    <mergeCell ref="P113:Q113"/>
    <mergeCell ref="R113:S113"/>
    <mergeCell ref="U113:AC113"/>
    <mergeCell ref="BB111:BC111"/>
    <mergeCell ref="B112:O112"/>
    <mergeCell ref="P112:Q112"/>
    <mergeCell ref="R112:S112"/>
    <mergeCell ref="U112:AC112"/>
    <mergeCell ref="AD112:AE112"/>
    <mergeCell ref="AF112:AG112"/>
    <mergeCell ref="AO112:AY112"/>
    <mergeCell ref="AZ112:BA112"/>
    <mergeCell ref="BB112:BC112"/>
    <mergeCell ref="AD111:AE111"/>
    <mergeCell ref="AF111:AG111"/>
    <mergeCell ref="AO111:AY111"/>
    <mergeCell ref="AZ111:BA111"/>
    <mergeCell ref="B111:O111"/>
    <mergeCell ref="P111:Q111"/>
    <mergeCell ref="R111:S111"/>
    <mergeCell ref="U111:AC111"/>
    <mergeCell ref="BB109:BC109"/>
    <mergeCell ref="B110:O110"/>
    <mergeCell ref="P110:Q110"/>
    <mergeCell ref="R110:S110"/>
    <mergeCell ref="U110:AC110"/>
    <mergeCell ref="AD110:AE110"/>
    <mergeCell ref="AF110:AG110"/>
    <mergeCell ref="AO110:AY110"/>
    <mergeCell ref="AZ110:BA110"/>
    <mergeCell ref="BB110:BC110"/>
    <mergeCell ref="AD109:AE109"/>
    <mergeCell ref="AF109:AG109"/>
    <mergeCell ref="AO109:AY109"/>
    <mergeCell ref="AZ109:BA109"/>
    <mergeCell ref="B109:O109"/>
    <mergeCell ref="P109:Q109"/>
    <mergeCell ref="R109:S109"/>
    <mergeCell ref="U109:AC109"/>
    <mergeCell ref="A105:BF106"/>
    <mergeCell ref="B108:O108"/>
    <mergeCell ref="P108:Q108"/>
    <mergeCell ref="R108:S108"/>
    <mergeCell ref="U108:AC108"/>
    <mergeCell ref="AD108:AE108"/>
    <mergeCell ref="AF108:AG108"/>
    <mergeCell ref="AO108:AY108"/>
    <mergeCell ref="AZ108:BA108"/>
    <mergeCell ref="BB108:BC108"/>
    <mergeCell ref="A1:AT2"/>
    <mergeCell ref="AU1:BF1"/>
    <mergeCell ref="AU2:BF2"/>
    <mergeCell ref="BC74:BE74"/>
    <mergeCell ref="AJ23:AN23"/>
    <mergeCell ref="AO23:AP23"/>
    <mergeCell ref="AU23:BC23"/>
    <mergeCell ref="BD23:BE23"/>
    <mergeCell ref="K23:U23"/>
    <mergeCell ref="V23:W23"/>
    <mergeCell ref="B75:K75"/>
    <mergeCell ref="L75:N75"/>
    <mergeCell ref="W75:AF75"/>
    <mergeCell ref="AG75:AI75"/>
    <mergeCell ref="AS75:BB75"/>
    <mergeCell ref="BC75:BE75"/>
    <mergeCell ref="W73:AF73"/>
    <mergeCell ref="AG73:AI73"/>
    <mergeCell ref="AS73:BB73"/>
    <mergeCell ref="W74:AF74"/>
    <mergeCell ref="AG74:AI74"/>
    <mergeCell ref="AS74:BB74"/>
    <mergeCell ref="Y23:AF23"/>
    <mergeCell ref="AG23:AH23"/>
    <mergeCell ref="B74:K74"/>
    <mergeCell ref="L74:N74"/>
    <mergeCell ref="G65:P65"/>
    <mergeCell ref="Q65:T65"/>
    <mergeCell ref="W65:AF65"/>
    <mergeCell ref="AG65:AJ65"/>
    <mergeCell ref="D62:BC62"/>
    <mergeCell ref="G64:P64"/>
    <mergeCell ref="AP68:BA68"/>
    <mergeCell ref="BB68:BE68"/>
    <mergeCell ref="B73:K73"/>
    <mergeCell ref="L73:N73"/>
    <mergeCell ref="BC73:BE73"/>
    <mergeCell ref="B68:K68"/>
    <mergeCell ref="L68:O68"/>
    <mergeCell ref="R68:AA68"/>
    <mergeCell ref="AB68:AE68"/>
    <mergeCell ref="R70:AA70"/>
    <mergeCell ref="AM65:AY65"/>
    <mergeCell ref="AZ65:BC65"/>
    <mergeCell ref="B67:K67"/>
    <mergeCell ref="L67:O67"/>
    <mergeCell ref="R67:AA67"/>
    <mergeCell ref="AB67:AE67"/>
    <mergeCell ref="AG67:AK67"/>
    <mergeCell ref="AL67:AN67"/>
    <mergeCell ref="AP67:BA67"/>
    <mergeCell ref="BB67:BE67"/>
    <mergeCell ref="AZ64:BC64"/>
    <mergeCell ref="N60:Z60"/>
    <mergeCell ref="AA60:AB60"/>
    <mergeCell ref="AE60:AQ60"/>
    <mergeCell ref="AR60:AS60"/>
    <mergeCell ref="Q64:T64"/>
    <mergeCell ref="W64:AF64"/>
    <mergeCell ref="AG64:AJ64"/>
    <mergeCell ref="AM64:AY64"/>
    <mergeCell ref="AU57:AY57"/>
    <mergeCell ref="AZ57:BD57"/>
    <mergeCell ref="AE58:AL58"/>
    <mergeCell ref="AM58:AN58"/>
    <mergeCell ref="AO58:AQ58"/>
    <mergeCell ref="AR58:AS58"/>
    <mergeCell ref="AT58:AV58"/>
    <mergeCell ref="AW58:AX58"/>
    <mergeCell ref="AY58:BB58"/>
    <mergeCell ref="BC58:BD58"/>
    <mergeCell ref="AU56:AY56"/>
    <mergeCell ref="AZ56:BD56"/>
    <mergeCell ref="C57:J57"/>
    <mergeCell ref="K57:L57"/>
    <mergeCell ref="M57:R57"/>
    <mergeCell ref="S57:W57"/>
    <mergeCell ref="X57:AB57"/>
    <mergeCell ref="AE57:AL57"/>
    <mergeCell ref="AM57:AN57"/>
    <mergeCell ref="AO57:AT57"/>
    <mergeCell ref="X56:AB56"/>
    <mergeCell ref="AE56:AL56"/>
    <mergeCell ref="AM56:AN56"/>
    <mergeCell ref="AO56:AT56"/>
    <mergeCell ref="C56:J56"/>
    <mergeCell ref="K56:L56"/>
    <mergeCell ref="M56:R56"/>
    <mergeCell ref="S56:W56"/>
    <mergeCell ref="AU54:AY55"/>
    <mergeCell ref="AZ54:BD55"/>
    <mergeCell ref="C55:J55"/>
    <mergeCell ref="K55:L55"/>
    <mergeCell ref="AE55:AL55"/>
    <mergeCell ref="AM55:AN55"/>
    <mergeCell ref="X54:AB55"/>
    <mergeCell ref="AE54:AL54"/>
    <mergeCell ref="AM54:AN54"/>
    <mergeCell ref="AO54:AT55"/>
    <mergeCell ref="C54:J54"/>
    <mergeCell ref="K54:L54"/>
    <mergeCell ref="M54:R55"/>
    <mergeCell ref="S54:W55"/>
    <mergeCell ref="A50:BF51"/>
    <mergeCell ref="A52:Q52"/>
    <mergeCell ref="R52:S52"/>
    <mergeCell ref="T52:W52"/>
    <mergeCell ref="X52:AG52"/>
    <mergeCell ref="AH52:AQ52"/>
    <mergeCell ref="AR52:AS52"/>
    <mergeCell ref="AT52:AW52"/>
    <mergeCell ref="AX52:BF52"/>
    <mergeCell ref="AP49:AT49"/>
    <mergeCell ref="AU49:AW49"/>
    <mergeCell ref="AX49:BA49"/>
    <mergeCell ref="BB49:BE49"/>
    <mergeCell ref="O49:S49"/>
    <mergeCell ref="T49:AG49"/>
    <mergeCell ref="AH49:AJ49"/>
    <mergeCell ref="AK49:AO49"/>
    <mergeCell ref="B49:G49"/>
    <mergeCell ref="H49:I49"/>
    <mergeCell ref="J49:K49"/>
    <mergeCell ref="L49:N49"/>
    <mergeCell ref="AP48:AT48"/>
    <mergeCell ref="AU48:AW48"/>
    <mergeCell ref="AX48:BA48"/>
    <mergeCell ref="BB48:BE48"/>
    <mergeCell ref="O48:S48"/>
    <mergeCell ref="T48:AG48"/>
    <mergeCell ref="AH48:AJ48"/>
    <mergeCell ref="AK48:AO48"/>
    <mergeCell ref="B48:G48"/>
    <mergeCell ref="H48:I48"/>
    <mergeCell ref="J48:K48"/>
    <mergeCell ref="L48:N48"/>
    <mergeCell ref="AP47:AT47"/>
    <mergeCell ref="AU47:AW47"/>
    <mergeCell ref="B47:G47"/>
    <mergeCell ref="H47:I47"/>
    <mergeCell ref="J47:K47"/>
    <mergeCell ref="L47:N47"/>
    <mergeCell ref="AX47:BA47"/>
    <mergeCell ref="BB47:BE47"/>
    <mergeCell ref="O47:S47"/>
    <mergeCell ref="T47:AG47"/>
    <mergeCell ref="AH47:AJ47"/>
    <mergeCell ref="AK47:AO47"/>
    <mergeCell ref="AP46:AT46"/>
    <mergeCell ref="AU46:AW46"/>
    <mergeCell ref="AX46:BA46"/>
    <mergeCell ref="BB46:BE46"/>
    <mergeCell ref="O46:S46"/>
    <mergeCell ref="T46:AG46"/>
    <mergeCell ref="AH46:AJ46"/>
    <mergeCell ref="AK46:AO46"/>
    <mergeCell ref="B46:G46"/>
    <mergeCell ref="H46:I46"/>
    <mergeCell ref="J46:K46"/>
    <mergeCell ref="L46:N46"/>
    <mergeCell ref="AP45:AT45"/>
    <mergeCell ref="AU45:AW45"/>
    <mergeCell ref="B45:G45"/>
    <mergeCell ref="H45:I45"/>
    <mergeCell ref="J45:K45"/>
    <mergeCell ref="L45:N45"/>
    <mergeCell ref="AX45:BA45"/>
    <mergeCell ref="BB45:BE45"/>
    <mergeCell ref="O45:S45"/>
    <mergeCell ref="T45:AG45"/>
    <mergeCell ref="AH45:AJ45"/>
    <mergeCell ref="AK45:AO45"/>
    <mergeCell ref="AP44:AT44"/>
    <mergeCell ref="AU44:AW44"/>
    <mergeCell ref="AX44:BA44"/>
    <mergeCell ref="BB44:BE44"/>
    <mergeCell ref="O44:S44"/>
    <mergeCell ref="T44:AG44"/>
    <mergeCell ref="AH44:AJ44"/>
    <mergeCell ref="AK44:AO44"/>
    <mergeCell ref="B44:G44"/>
    <mergeCell ref="H44:I44"/>
    <mergeCell ref="J44:K44"/>
    <mergeCell ref="L44:N44"/>
    <mergeCell ref="AP43:AT43"/>
    <mergeCell ref="AU43:AW43"/>
    <mergeCell ref="B43:G43"/>
    <mergeCell ref="H43:I43"/>
    <mergeCell ref="J43:K43"/>
    <mergeCell ref="L43:N43"/>
    <mergeCell ref="AX43:BA43"/>
    <mergeCell ref="BB43:BE43"/>
    <mergeCell ref="O43:S43"/>
    <mergeCell ref="T43:AG43"/>
    <mergeCell ref="AH43:AJ43"/>
    <mergeCell ref="AK43:AO43"/>
    <mergeCell ref="AP42:AT42"/>
    <mergeCell ref="AU42:AW42"/>
    <mergeCell ref="AX42:BA42"/>
    <mergeCell ref="BB42:BE42"/>
    <mergeCell ref="O42:S42"/>
    <mergeCell ref="T42:AG42"/>
    <mergeCell ref="AH42:AJ42"/>
    <mergeCell ref="AK42:AO42"/>
    <mergeCell ref="B42:G42"/>
    <mergeCell ref="H42:I42"/>
    <mergeCell ref="J42:K42"/>
    <mergeCell ref="L42:N42"/>
    <mergeCell ref="AP41:AT41"/>
    <mergeCell ref="AU41:AW41"/>
    <mergeCell ref="B41:G41"/>
    <mergeCell ref="H41:I41"/>
    <mergeCell ref="J41:K41"/>
    <mergeCell ref="L41:N41"/>
    <mergeCell ref="AX41:BA41"/>
    <mergeCell ref="BB41:BE41"/>
    <mergeCell ref="O41:S41"/>
    <mergeCell ref="T41:AG41"/>
    <mergeCell ref="AH41:AJ41"/>
    <mergeCell ref="AK41:AO41"/>
    <mergeCell ref="AP40:AT40"/>
    <mergeCell ref="AU40:AW40"/>
    <mergeCell ref="AX40:BA40"/>
    <mergeCell ref="BB40:BE40"/>
    <mergeCell ref="O40:S40"/>
    <mergeCell ref="T40:AG40"/>
    <mergeCell ref="AH40:AJ40"/>
    <mergeCell ref="AK40:AO40"/>
    <mergeCell ref="B40:G40"/>
    <mergeCell ref="H40:I40"/>
    <mergeCell ref="J40:K40"/>
    <mergeCell ref="L40:N40"/>
    <mergeCell ref="AP39:AT39"/>
    <mergeCell ref="AU39:AW39"/>
    <mergeCell ref="B39:G39"/>
    <mergeCell ref="H39:I39"/>
    <mergeCell ref="J39:K39"/>
    <mergeCell ref="L39:N39"/>
    <mergeCell ref="AX39:BA39"/>
    <mergeCell ref="BB39:BE39"/>
    <mergeCell ref="O39:S39"/>
    <mergeCell ref="T39:AG39"/>
    <mergeCell ref="AH39:AJ39"/>
    <mergeCell ref="AK39:AO39"/>
    <mergeCell ref="J37:K37"/>
    <mergeCell ref="L37:N37"/>
    <mergeCell ref="AP38:AT38"/>
    <mergeCell ref="AU38:AW38"/>
    <mergeCell ref="AX38:BA38"/>
    <mergeCell ref="BB38:BE38"/>
    <mergeCell ref="O38:S38"/>
    <mergeCell ref="T38:AG38"/>
    <mergeCell ref="AH38:AJ38"/>
    <mergeCell ref="AK38:AO38"/>
    <mergeCell ref="O37:S37"/>
    <mergeCell ref="T37:AG37"/>
    <mergeCell ref="AH37:AJ37"/>
    <mergeCell ref="AK37:AO37"/>
    <mergeCell ref="B38:G38"/>
    <mergeCell ref="H38:I38"/>
    <mergeCell ref="J38:K38"/>
    <mergeCell ref="L38:N38"/>
    <mergeCell ref="B37:G37"/>
    <mergeCell ref="H37:I37"/>
    <mergeCell ref="AK36:AO36"/>
    <mergeCell ref="AP36:AT36"/>
    <mergeCell ref="AU36:AW36"/>
    <mergeCell ref="AX36:BA36"/>
    <mergeCell ref="BB36:BE36"/>
    <mergeCell ref="AX37:BA37"/>
    <mergeCell ref="BB37:BE37"/>
    <mergeCell ref="AP37:AT37"/>
    <mergeCell ref="AU37:AW37"/>
    <mergeCell ref="B35:G36"/>
    <mergeCell ref="H35:I36"/>
    <mergeCell ref="J35:K36"/>
    <mergeCell ref="L35:N36"/>
    <mergeCell ref="B33:C33"/>
    <mergeCell ref="D33:AK33"/>
    <mergeCell ref="O35:S36"/>
    <mergeCell ref="T35:AG36"/>
    <mergeCell ref="AH35:BE35"/>
    <mergeCell ref="AH36:AJ36"/>
    <mergeCell ref="AL33:AT33"/>
    <mergeCell ref="AU33:BD33"/>
    <mergeCell ref="B32:C32"/>
    <mergeCell ref="D32:AK32"/>
    <mergeCell ref="AL32:AT32"/>
    <mergeCell ref="AU32:BD32"/>
    <mergeCell ref="B31:C31"/>
    <mergeCell ref="D31:AK31"/>
    <mergeCell ref="AL31:AT31"/>
    <mergeCell ref="AU31:BD31"/>
    <mergeCell ref="B30:C30"/>
    <mergeCell ref="D30:AK30"/>
    <mergeCell ref="AL30:AT30"/>
    <mergeCell ref="AU30:BD30"/>
    <mergeCell ref="B29:C29"/>
    <mergeCell ref="D29:AK29"/>
    <mergeCell ref="AL29:AT29"/>
    <mergeCell ref="AU29:BD29"/>
    <mergeCell ref="B28:C28"/>
    <mergeCell ref="D28:AK28"/>
    <mergeCell ref="AL28:AT28"/>
    <mergeCell ref="AU28:BD28"/>
    <mergeCell ref="B27:C27"/>
    <mergeCell ref="D27:AK27"/>
    <mergeCell ref="AL27:AT27"/>
    <mergeCell ref="AU27:BD27"/>
    <mergeCell ref="B26:C26"/>
    <mergeCell ref="D26:AK26"/>
    <mergeCell ref="AL26:AT26"/>
    <mergeCell ref="AU26:BD26"/>
    <mergeCell ref="B25:C25"/>
    <mergeCell ref="D25:AK25"/>
    <mergeCell ref="AL25:AT25"/>
    <mergeCell ref="AU25:BD25"/>
    <mergeCell ref="BD22:BE22"/>
    <mergeCell ref="AJ22:AN22"/>
    <mergeCell ref="AO22:AP22"/>
    <mergeCell ref="AR22:BC22"/>
    <mergeCell ref="B22:U22"/>
    <mergeCell ref="V22:W22"/>
    <mergeCell ref="Y22:AF22"/>
    <mergeCell ref="AG22:AH22"/>
    <mergeCell ref="B19:C19"/>
    <mergeCell ref="D19:AX19"/>
    <mergeCell ref="AY19:BD19"/>
    <mergeCell ref="B20:C20"/>
    <mergeCell ref="D20:AX20"/>
    <mergeCell ref="AY20:BD20"/>
    <mergeCell ref="B17:C17"/>
    <mergeCell ref="D17:AX17"/>
    <mergeCell ref="AY17:BD17"/>
    <mergeCell ref="B18:C18"/>
    <mergeCell ref="D18:AX18"/>
    <mergeCell ref="AY18:BD18"/>
    <mergeCell ref="B15:C15"/>
    <mergeCell ref="D15:AX15"/>
    <mergeCell ref="AY15:BD15"/>
    <mergeCell ref="B16:C16"/>
    <mergeCell ref="D16:AX16"/>
    <mergeCell ref="AY16:BD16"/>
    <mergeCell ref="B13:C13"/>
    <mergeCell ref="D13:AX13"/>
    <mergeCell ref="AY13:BD13"/>
    <mergeCell ref="B14:C14"/>
    <mergeCell ref="D14:AX14"/>
    <mergeCell ref="AY14:BD14"/>
    <mergeCell ref="B11:C11"/>
    <mergeCell ref="D11:AX11"/>
    <mergeCell ref="AY11:BD11"/>
    <mergeCell ref="B12:C12"/>
    <mergeCell ref="D12:AX12"/>
    <mergeCell ref="AY12:BD12"/>
    <mergeCell ref="A4:F4"/>
    <mergeCell ref="G4:L4"/>
    <mergeCell ref="M4:AD4"/>
    <mergeCell ref="AE4:AT4"/>
    <mergeCell ref="A8:BC8"/>
    <mergeCell ref="BD8:BF8"/>
    <mergeCell ref="B10:C10"/>
    <mergeCell ref="D10:AX10"/>
    <mergeCell ref="AY10:BD10"/>
    <mergeCell ref="B6:AO6"/>
    <mergeCell ref="AP6:AR6"/>
    <mergeCell ref="AT6:BB6"/>
    <mergeCell ref="BC6:BE6"/>
    <mergeCell ref="BD3:BF3"/>
    <mergeCell ref="BD4:BF4"/>
    <mergeCell ref="AX4:BC4"/>
    <mergeCell ref="A3:F3"/>
    <mergeCell ref="G3:L3"/>
    <mergeCell ref="M3:AD3"/>
    <mergeCell ref="AE3:AT3"/>
    <mergeCell ref="AU3:AW3"/>
    <mergeCell ref="AX3:BC3"/>
    <mergeCell ref="AU4:AW4"/>
    <mergeCell ref="B78:G79"/>
    <mergeCell ref="H78:I79"/>
    <mergeCell ref="J78:K79"/>
    <mergeCell ref="L78:N79"/>
    <mergeCell ref="O78:S79"/>
    <mergeCell ref="T78:AG79"/>
    <mergeCell ref="AH78:BE78"/>
    <mergeCell ref="AH79:AJ79"/>
    <mergeCell ref="AK79:AO79"/>
    <mergeCell ref="AP79:AT79"/>
    <mergeCell ref="AU79:AW79"/>
    <mergeCell ref="AX79:BA79"/>
    <mergeCell ref="BB79:BE79"/>
    <mergeCell ref="B80:G80"/>
    <mergeCell ref="H80:I80"/>
    <mergeCell ref="J80:K80"/>
    <mergeCell ref="L80:N80"/>
    <mergeCell ref="O80:S80"/>
    <mergeCell ref="T80:AG80"/>
    <mergeCell ref="AH80:AJ80"/>
    <mergeCell ref="AK80:AO80"/>
    <mergeCell ref="AP80:AT80"/>
    <mergeCell ref="AU80:AW80"/>
    <mergeCell ref="AX80:BA80"/>
    <mergeCell ref="BB80:BE80"/>
    <mergeCell ref="B81:G81"/>
    <mergeCell ref="H81:I81"/>
    <mergeCell ref="J81:K81"/>
    <mergeCell ref="L81:N81"/>
    <mergeCell ref="O81:S81"/>
    <mergeCell ref="T81:AG81"/>
    <mergeCell ref="AH81:AJ81"/>
    <mergeCell ref="AK81:AO81"/>
    <mergeCell ref="AP81:AT81"/>
    <mergeCell ref="AU81:AW81"/>
    <mergeCell ref="AX81:BA81"/>
    <mergeCell ref="BB81:BE81"/>
    <mergeCell ref="B82:G82"/>
    <mergeCell ref="H82:I82"/>
    <mergeCell ref="J82:K82"/>
    <mergeCell ref="L82:N82"/>
    <mergeCell ref="O82:S82"/>
    <mergeCell ref="T82:AG82"/>
    <mergeCell ref="AH82:AJ82"/>
    <mergeCell ref="AK82:AO82"/>
    <mergeCell ref="AP82:AT82"/>
    <mergeCell ref="AU82:AW82"/>
    <mergeCell ref="AX82:BA82"/>
    <mergeCell ref="BB82:BE82"/>
    <mergeCell ref="B83:G83"/>
    <mergeCell ref="H83:I83"/>
    <mergeCell ref="J83:K83"/>
    <mergeCell ref="L83:N83"/>
    <mergeCell ref="O83:S83"/>
    <mergeCell ref="T83:AG83"/>
    <mergeCell ref="AH83:AJ83"/>
    <mergeCell ref="AK83:AO83"/>
    <mergeCell ref="AP83:AT83"/>
    <mergeCell ref="AU83:AW83"/>
    <mergeCell ref="AX83:BA83"/>
    <mergeCell ref="BB83:BE83"/>
    <mergeCell ref="AX84:BA84"/>
    <mergeCell ref="BB84:BE84"/>
    <mergeCell ref="O84:S84"/>
    <mergeCell ref="T84:AG84"/>
    <mergeCell ref="AH84:AJ84"/>
    <mergeCell ref="AK84:AO84"/>
    <mergeCell ref="T85:AG85"/>
    <mergeCell ref="AH85:AJ85"/>
    <mergeCell ref="AK85:AO85"/>
    <mergeCell ref="AP85:AT85"/>
    <mergeCell ref="B84:G84"/>
    <mergeCell ref="H84:I84"/>
    <mergeCell ref="J84:K84"/>
    <mergeCell ref="L84:N84"/>
    <mergeCell ref="AF87:AQ87"/>
    <mergeCell ref="AR87:AT87"/>
    <mergeCell ref="AU87:AW87"/>
    <mergeCell ref="AB70:AE70"/>
    <mergeCell ref="AP70:BA70"/>
    <mergeCell ref="B85:G85"/>
    <mergeCell ref="H85:I85"/>
    <mergeCell ref="J85:K85"/>
    <mergeCell ref="L85:N85"/>
    <mergeCell ref="O85:S85"/>
    <mergeCell ref="AU85:AW85"/>
    <mergeCell ref="AX85:BA85"/>
    <mergeCell ref="AP84:AT84"/>
    <mergeCell ref="AU84:AW84"/>
    <mergeCell ref="BB70:BE70"/>
    <mergeCell ref="R71:AA71"/>
    <mergeCell ref="AB71:AE71"/>
    <mergeCell ref="AP71:BA71"/>
    <mergeCell ref="BB71:BE71"/>
    <mergeCell ref="BB85:BE85"/>
  </mergeCells>
  <conditionalFormatting sqref="P109:Q118">
    <cfRule type="cellIs" priority="5" dxfId="0" operator="notBetween" stopIfTrue="1">
      <formula>-0.1</formula>
      <formula>1.1</formula>
    </cfRule>
  </conditionalFormatting>
  <conditionalFormatting sqref="P119:Q128">
    <cfRule type="cellIs" priority="6" dxfId="0" operator="notBetween" stopIfTrue="1">
      <formula>0.9</formula>
      <formula>3.1</formula>
    </cfRule>
  </conditionalFormatting>
  <conditionalFormatting sqref="P129:Q135">
    <cfRule type="cellIs" priority="7" dxfId="0" operator="notBetween" stopIfTrue="1">
      <formula>0.9</formula>
      <formula>2.1</formula>
    </cfRule>
  </conditionalFormatting>
  <conditionalFormatting sqref="AD109:AE124">
    <cfRule type="cellIs" priority="3" dxfId="0" operator="notBetween" stopIfTrue="1">
      <formula>-0.1</formula>
      <formula>1.1</formula>
    </cfRule>
  </conditionalFormatting>
  <conditionalFormatting sqref="AD125:AE133">
    <cfRule type="cellIs" priority="4" dxfId="0" operator="notBetween" stopIfTrue="1">
      <formula>0.9</formula>
      <formula>6.1</formula>
    </cfRule>
  </conditionalFormatting>
  <conditionalFormatting sqref="AZ109:BA113">
    <cfRule type="cellIs" priority="1" dxfId="0" operator="notBetween" stopIfTrue="1">
      <formula>-0.1</formula>
      <formula>1.1</formula>
    </cfRule>
  </conditionalFormatting>
  <conditionalFormatting sqref="AZ114:BA117">
    <cfRule type="cellIs" priority="2" dxfId="0" operator="notBetween" stopIfTrue="1">
      <formula>0.9</formula>
      <formula>5.1</formula>
    </cfRule>
  </conditionalFormatting>
  <printOptions/>
  <pageMargins left="0.42" right="0.37" top="0.55" bottom="0.89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8" sqref="C8"/>
    </sheetView>
  </sheetViews>
  <sheetFormatPr defaultColWidth="6.8515625" defaultRowHeight="12.75"/>
  <cols>
    <col min="1" max="1" width="7.140625" style="15" customWidth="1"/>
    <col min="2" max="2" width="4.8515625" style="15" customWidth="1"/>
    <col min="3" max="3" width="7.8515625" style="19" customWidth="1"/>
    <col min="4" max="4" width="9.28125" style="15" customWidth="1"/>
    <col min="5" max="5" width="8.28125" style="15" customWidth="1"/>
    <col min="6" max="6" width="7.8515625" style="15" customWidth="1"/>
    <col min="7" max="7" width="8.140625" style="15" customWidth="1"/>
    <col min="8" max="8" width="7.57421875" style="15" customWidth="1"/>
    <col min="9" max="9" width="5.140625" style="15" customWidth="1"/>
    <col min="10" max="10" width="8.28125" style="15" bestFit="1" customWidth="1"/>
    <col min="11" max="11" width="6.8515625" style="15" bestFit="1" customWidth="1"/>
    <col min="12" max="12" width="5.8515625" style="15" bestFit="1" customWidth="1"/>
    <col min="13" max="13" width="6.7109375" style="15" bestFit="1" customWidth="1"/>
    <col min="14" max="14" width="6.8515625" style="15" customWidth="1"/>
    <col min="15" max="15" width="9.28125" style="15" bestFit="1" customWidth="1"/>
    <col min="16" max="16" width="6.7109375" style="15" customWidth="1"/>
    <col min="17" max="17" width="6.57421875" style="15" customWidth="1"/>
    <col min="18" max="18" width="6.7109375" style="15" customWidth="1"/>
    <col min="19" max="19" width="7.00390625" style="15" customWidth="1"/>
    <col min="20" max="20" width="6.57421875" style="15" customWidth="1"/>
    <col min="21" max="21" width="8.28125" style="15" customWidth="1"/>
    <col min="22" max="22" width="6.8515625" style="15" bestFit="1" customWidth="1"/>
    <col min="23" max="23" width="5.8515625" style="15" bestFit="1" customWidth="1"/>
    <col min="24" max="24" width="6.7109375" style="15" customWidth="1"/>
    <col min="25" max="25" width="6.8515625" style="15" customWidth="1"/>
    <col min="26" max="26" width="9.28125" style="15" customWidth="1"/>
    <col min="27" max="27" width="6.7109375" style="15" customWidth="1"/>
    <col min="28" max="28" width="6.57421875" style="15" customWidth="1"/>
    <col min="29" max="29" width="6.7109375" style="15" customWidth="1"/>
    <col min="30" max="30" width="7.00390625" style="15" customWidth="1"/>
    <col min="31" max="31" width="5.140625" style="15" customWidth="1"/>
    <col min="32" max="32" width="8.28125" style="15" customWidth="1"/>
    <col min="33" max="33" width="6.8515625" style="15" customWidth="1"/>
    <col min="34" max="34" width="5.8515625" style="15" bestFit="1" customWidth="1"/>
    <col min="35" max="35" width="6.7109375" style="15" bestFit="1" customWidth="1"/>
    <col min="36" max="36" width="6.8515625" style="15" bestFit="1" customWidth="1"/>
    <col min="37" max="37" width="9.28125" style="15" bestFit="1" customWidth="1"/>
    <col min="38" max="38" width="6.7109375" style="15" bestFit="1" customWidth="1"/>
    <col min="39" max="39" width="6.57421875" style="15" bestFit="1" customWidth="1"/>
    <col min="40" max="40" width="6.7109375" style="15" customWidth="1"/>
    <col min="41" max="41" width="7.00390625" style="15" customWidth="1"/>
    <col min="42" max="42" width="5.140625" style="15" customWidth="1"/>
    <col min="43" max="43" width="8.28125" style="15" bestFit="1" customWidth="1"/>
    <col min="44" max="44" width="6.8515625" style="15" bestFit="1" customWidth="1"/>
    <col min="45" max="45" width="5.8515625" style="15" bestFit="1" customWidth="1"/>
    <col min="46" max="46" width="6.7109375" style="15" bestFit="1" customWidth="1"/>
    <col min="47" max="47" width="6.8515625" style="15" bestFit="1" customWidth="1"/>
    <col min="48" max="48" width="4.8515625" style="15" customWidth="1"/>
    <col min="49" max="49" width="5.140625" style="15" customWidth="1"/>
    <col min="50" max="50" width="5.00390625" style="15" customWidth="1"/>
    <col min="51" max="51" width="4.7109375" style="15" bestFit="1" customWidth="1"/>
    <col min="52" max="60" width="6.421875" style="15" bestFit="1" customWidth="1"/>
    <col min="61" max="61" width="7.421875" style="15" bestFit="1" customWidth="1"/>
    <col min="62" max="71" width="8.140625" style="15" customWidth="1"/>
    <col min="72" max="72" width="8.28125" style="15" customWidth="1"/>
    <col min="73" max="74" width="5.8515625" style="15" bestFit="1" customWidth="1"/>
    <col min="75" max="75" width="8.421875" style="15" customWidth="1"/>
    <col min="76" max="79" width="5.8515625" style="15" bestFit="1" customWidth="1"/>
    <col min="80" max="87" width="6.421875" style="15" bestFit="1" customWidth="1"/>
    <col min="88" max="95" width="6.421875" style="15" customWidth="1"/>
    <col min="96" max="96" width="7.28125" style="15" bestFit="1" customWidth="1"/>
    <col min="97" max="97" width="7.421875" style="15" bestFit="1" customWidth="1"/>
    <col min="98" max="98" width="7.7109375" style="15" bestFit="1" customWidth="1"/>
    <col min="99" max="99" width="5.8515625" style="15" bestFit="1" customWidth="1"/>
    <col min="100" max="100" width="9.00390625" style="15" bestFit="1" customWidth="1"/>
    <col min="101" max="101" width="7.57421875" style="15" bestFit="1" customWidth="1"/>
    <col min="102" max="102" width="6.57421875" style="15" bestFit="1" customWidth="1"/>
    <col min="103" max="103" width="7.421875" style="15" bestFit="1" customWidth="1"/>
    <col min="104" max="104" width="7.57421875" style="15" bestFit="1" customWidth="1"/>
    <col min="105" max="105" width="6.8515625" style="15" bestFit="1" customWidth="1"/>
    <col min="106" max="106" width="7.00390625" style="15" bestFit="1" customWidth="1"/>
    <col min="107" max="107" width="7.28125" style="15" bestFit="1" customWidth="1"/>
    <col min="108" max="108" width="5.421875" style="15" bestFit="1" customWidth="1"/>
    <col min="109" max="109" width="8.57421875" style="15" bestFit="1" customWidth="1"/>
    <col min="110" max="110" width="7.140625" style="15" bestFit="1" customWidth="1"/>
    <col min="111" max="111" width="6.140625" style="15" bestFit="1" customWidth="1"/>
    <col min="112" max="112" width="7.00390625" style="15" bestFit="1" customWidth="1"/>
    <col min="113" max="113" width="7.140625" style="15" bestFit="1" customWidth="1"/>
    <col min="114" max="114" width="9.28125" style="15" bestFit="1" customWidth="1"/>
    <col min="115" max="115" width="6.7109375" style="15" bestFit="1" customWidth="1"/>
    <col min="116" max="116" width="6.57421875" style="15" bestFit="1" customWidth="1"/>
    <col min="117" max="117" width="6.7109375" style="15" bestFit="1" customWidth="1"/>
    <col min="118" max="118" width="7.00390625" style="15" bestFit="1" customWidth="1"/>
    <col min="119" max="119" width="5.140625" style="15" bestFit="1" customWidth="1"/>
    <col min="120" max="120" width="8.28125" style="15" bestFit="1" customWidth="1"/>
    <col min="121" max="121" width="6.8515625" style="15" bestFit="1" customWidth="1"/>
    <col min="122" max="122" width="5.8515625" style="15" bestFit="1" customWidth="1"/>
    <col min="123" max="123" width="6.7109375" style="15" bestFit="1" customWidth="1"/>
    <col min="124" max="124" width="6.8515625" style="15" bestFit="1" customWidth="1"/>
    <col min="125" max="125" width="9.28125" style="15" customWidth="1"/>
    <col min="126" max="126" width="6.7109375" style="15" customWidth="1"/>
    <col min="127" max="127" width="6.57421875" style="15" customWidth="1"/>
    <col min="128" max="128" width="6.7109375" style="15" customWidth="1"/>
    <col min="129" max="129" width="7.00390625" style="15" customWidth="1"/>
    <col min="130" max="130" width="5.140625" style="15" customWidth="1"/>
    <col min="131" max="131" width="8.28125" style="15" customWidth="1"/>
    <col min="132" max="132" width="6.8515625" style="15" customWidth="1"/>
    <col min="133" max="133" width="5.8515625" style="15" customWidth="1"/>
    <col min="134" max="134" width="6.7109375" style="15" customWidth="1"/>
    <col min="135" max="135" width="6.8515625" style="15" customWidth="1"/>
    <col min="136" max="136" width="9.28125" style="15" customWidth="1"/>
    <col min="137" max="137" width="6.7109375" style="15" customWidth="1"/>
    <col min="138" max="138" width="6.57421875" style="15" customWidth="1"/>
    <col min="139" max="139" width="6.7109375" style="15" customWidth="1"/>
    <col min="140" max="140" width="7.00390625" style="15" customWidth="1"/>
    <col min="141" max="141" width="5.140625" style="15" customWidth="1"/>
    <col min="142" max="142" width="8.28125" style="15" customWidth="1"/>
    <col min="143" max="143" width="6.8515625" style="15" customWidth="1"/>
    <col min="144" max="144" width="5.8515625" style="15" customWidth="1"/>
    <col min="145" max="145" width="6.7109375" style="15" customWidth="1"/>
    <col min="146" max="146" width="6.8515625" style="15" customWidth="1"/>
    <col min="147" max="147" width="9.28125" style="15" customWidth="1"/>
    <col min="148" max="148" width="6.7109375" style="15" customWidth="1"/>
    <col min="149" max="149" width="6.57421875" style="15" customWidth="1"/>
    <col min="150" max="150" width="6.7109375" style="15" customWidth="1"/>
    <col min="151" max="151" width="7.00390625" style="15" customWidth="1"/>
    <col min="152" max="152" width="5.140625" style="15" customWidth="1"/>
    <col min="153" max="153" width="8.28125" style="15" customWidth="1"/>
    <col min="154" max="154" width="6.8515625" style="15" customWidth="1"/>
    <col min="155" max="155" width="5.8515625" style="15" customWidth="1"/>
    <col min="156" max="156" width="6.7109375" style="15" customWidth="1"/>
    <col min="157" max="157" width="6.8515625" style="15" customWidth="1"/>
    <col min="158" max="158" width="8.28125" style="15" customWidth="1"/>
    <col min="159" max="159" width="5.7109375" style="15" customWidth="1"/>
    <col min="160" max="160" width="5.57421875" style="15" customWidth="1"/>
    <col min="161" max="161" width="5.7109375" style="15" customWidth="1"/>
    <col min="162" max="162" width="6.00390625" style="15" customWidth="1"/>
    <col min="163" max="163" width="5.00390625" style="15" customWidth="1"/>
    <col min="164" max="164" width="7.28125" style="15" customWidth="1"/>
    <col min="165" max="165" width="5.8515625" style="15" customWidth="1"/>
    <col min="166" max="166" width="4.8515625" style="15" customWidth="1"/>
    <col min="167" max="167" width="5.7109375" style="15" customWidth="1"/>
    <col min="168" max="168" width="5.8515625" style="15" customWidth="1"/>
    <col min="169" max="169" width="8.28125" style="15" customWidth="1"/>
    <col min="170" max="170" width="5.7109375" style="15" customWidth="1"/>
    <col min="171" max="171" width="5.57421875" style="15" customWidth="1"/>
    <col min="172" max="172" width="5.7109375" style="15" customWidth="1"/>
    <col min="173" max="173" width="6.00390625" style="15" customWidth="1"/>
    <col min="174" max="174" width="4.140625" style="15" customWidth="1"/>
    <col min="175" max="175" width="7.28125" style="15" customWidth="1"/>
    <col min="176" max="176" width="5.8515625" style="15" customWidth="1"/>
    <col min="177" max="177" width="4.8515625" style="15" customWidth="1"/>
    <col min="178" max="178" width="5.7109375" style="15" customWidth="1"/>
    <col min="179" max="179" width="5.8515625" style="15" customWidth="1"/>
    <col min="180" max="180" width="8.28125" style="15" customWidth="1"/>
    <col min="181" max="181" width="5.7109375" style="15" customWidth="1"/>
    <col min="182" max="182" width="5.57421875" style="15" customWidth="1"/>
    <col min="183" max="183" width="5.7109375" style="15" customWidth="1"/>
    <col min="184" max="184" width="6.00390625" style="15" customWidth="1"/>
    <col min="185" max="185" width="4.140625" style="15" customWidth="1"/>
    <col min="186" max="186" width="7.28125" style="15" customWidth="1"/>
    <col min="187" max="187" width="5.8515625" style="15" customWidth="1"/>
    <col min="188" max="188" width="4.8515625" style="15" customWidth="1"/>
    <col min="189" max="189" width="5.7109375" style="15" customWidth="1"/>
    <col min="190" max="190" width="5.8515625" style="15" customWidth="1"/>
    <col min="191" max="191" width="8.28125" style="15" customWidth="1"/>
    <col min="192" max="192" width="5.7109375" style="15" customWidth="1"/>
    <col min="193" max="193" width="5.57421875" style="15" customWidth="1"/>
    <col min="194" max="194" width="5.7109375" style="15" customWidth="1"/>
    <col min="195" max="195" width="6.00390625" style="15" customWidth="1"/>
    <col min="196" max="196" width="4.140625" style="15" customWidth="1"/>
    <col min="197" max="197" width="7.28125" style="15" customWidth="1"/>
    <col min="198" max="198" width="5.8515625" style="15" customWidth="1"/>
    <col min="199" max="199" width="4.8515625" style="15" customWidth="1"/>
    <col min="200" max="200" width="5.7109375" style="15" customWidth="1"/>
    <col min="201" max="201" width="5.8515625" style="15" customWidth="1"/>
    <col min="202" max="202" width="8.28125" style="15" customWidth="1"/>
    <col min="203" max="203" width="5.7109375" style="15" customWidth="1"/>
    <col min="204" max="204" width="5.57421875" style="15" customWidth="1"/>
    <col min="205" max="205" width="5.7109375" style="15" customWidth="1"/>
    <col min="206" max="206" width="6.00390625" style="15" customWidth="1"/>
    <col min="207" max="207" width="4.140625" style="15" customWidth="1"/>
    <col min="208" max="208" width="7.28125" style="15" customWidth="1"/>
    <col min="209" max="209" width="5.8515625" style="15" customWidth="1"/>
    <col min="210" max="210" width="4.8515625" style="15" customWidth="1"/>
    <col min="211" max="211" width="5.7109375" style="15" customWidth="1"/>
    <col min="212" max="212" width="5.8515625" style="15" customWidth="1"/>
    <col min="213" max="213" width="9.28125" style="15" bestFit="1" customWidth="1"/>
    <col min="214" max="214" width="6.7109375" style="15" customWidth="1"/>
    <col min="215" max="215" width="6.57421875" style="15" customWidth="1"/>
    <col min="216" max="216" width="6.7109375" style="15" customWidth="1"/>
    <col min="217" max="217" width="7.00390625" style="15" customWidth="1"/>
    <col min="218" max="218" width="5.140625" style="15" customWidth="1"/>
    <col min="219" max="219" width="8.28125" style="15" customWidth="1"/>
    <col min="220" max="220" width="6.8515625" style="15" customWidth="1"/>
    <col min="221" max="221" width="5.8515625" style="15" customWidth="1"/>
    <col min="222" max="222" width="6.7109375" style="15" customWidth="1"/>
    <col min="223" max="223" width="6.8515625" style="15" customWidth="1"/>
    <col min="224" max="224" width="9.28125" style="15" bestFit="1" customWidth="1"/>
    <col min="225" max="225" width="6.7109375" style="15" customWidth="1"/>
    <col min="226" max="226" width="6.57421875" style="15" customWidth="1"/>
    <col min="227" max="227" width="6.7109375" style="15" customWidth="1"/>
    <col min="228" max="228" width="7.00390625" style="15" customWidth="1"/>
    <col min="229" max="229" width="5.140625" style="15" customWidth="1"/>
    <col min="230" max="230" width="8.28125" style="15" customWidth="1"/>
    <col min="231" max="231" width="6.8515625" style="15" customWidth="1"/>
    <col min="232" max="232" width="5.8515625" style="15" customWidth="1"/>
    <col min="233" max="233" width="6.7109375" style="15" customWidth="1"/>
    <col min="234" max="234" width="6.8515625" style="15" customWidth="1"/>
    <col min="235" max="235" width="9.28125" style="15" bestFit="1" customWidth="1"/>
    <col min="236" max="236" width="6.7109375" style="15" bestFit="1" customWidth="1"/>
    <col min="237" max="237" width="6.57421875" style="15" bestFit="1" customWidth="1"/>
    <col min="238" max="238" width="6.7109375" style="15" bestFit="1" customWidth="1"/>
    <col min="239" max="239" width="7.00390625" style="15" bestFit="1" customWidth="1"/>
    <col min="240" max="240" width="5.140625" style="15" bestFit="1" customWidth="1"/>
    <col min="241" max="241" width="8.28125" style="15" bestFit="1" customWidth="1"/>
    <col min="242" max="242" width="6.8515625" style="15" bestFit="1" customWidth="1"/>
    <col min="243" max="243" width="5.8515625" style="15" bestFit="1" customWidth="1"/>
    <col min="244" max="244" width="6.7109375" style="15" bestFit="1" customWidth="1"/>
    <col min="245" max="245" width="6.8515625" style="15" bestFit="1" customWidth="1"/>
    <col min="246" max="246" width="9.28125" style="15" bestFit="1" customWidth="1"/>
    <col min="247" max="247" width="6.7109375" style="15" bestFit="1" customWidth="1"/>
    <col min="248" max="248" width="6.57421875" style="15" bestFit="1" customWidth="1"/>
    <col min="249" max="249" width="6.7109375" style="15" bestFit="1" customWidth="1"/>
    <col min="250" max="250" width="7.00390625" style="15" bestFit="1" customWidth="1"/>
    <col min="251" max="251" width="5.140625" style="15" bestFit="1" customWidth="1"/>
    <col min="252" max="252" width="8.28125" style="15" bestFit="1" customWidth="1"/>
    <col min="253" max="253" width="6.8515625" style="15" bestFit="1" customWidth="1"/>
    <col min="254" max="254" width="5.8515625" style="15" bestFit="1" customWidth="1"/>
    <col min="255" max="255" width="6.7109375" style="15" bestFit="1" customWidth="1"/>
    <col min="256" max="16384" width="6.8515625" style="15" bestFit="1" customWidth="1"/>
  </cols>
  <sheetData>
    <row r="1" spans="1:256" s="21" customFormat="1" ht="12.75">
      <c r="A1" s="141" t="s">
        <v>179</v>
      </c>
      <c r="B1" s="141"/>
      <c r="C1" s="141"/>
      <c r="D1" s="141" t="s">
        <v>579</v>
      </c>
      <c r="E1" s="141"/>
      <c r="F1" s="141"/>
      <c r="G1" s="141"/>
      <c r="H1" s="141" t="s">
        <v>578</v>
      </c>
      <c r="I1" s="141"/>
      <c r="J1" s="141"/>
      <c r="K1" s="141"/>
      <c r="L1" s="141"/>
      <c r="M1" s="141"/>
      <c r="N1" s="141"/>
      <c r="O1" s="141"/>
      <c r="P1" s="141" t="s">
        <v>178</v>
      </c>
      <c r="Q1" s="141"/>
      <c r="R1" s="141" t="s">
        <v>580</v>
      </c>
      <c r="S1" s="141"/>
      <c r="T1" s="141"/>
      <c r="U1" s="141"/>
      <c r="V1" s="141"/>
      <c r="W1" s="141"/>
      <c r="X1" s="141"/>
      <c r="Y1" s="141"/>
      <c r="Z1" s="141" t="s">
        <v>177</v>
      </c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 t="s">
        <v>180</v>
      </c>
      <c r="AM1" s="141"/>
      <c r="AN1" s="141" t="s">
        <v>184</v>
      </c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221</v>
      </c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467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 t="s">
        <v>231</v>
      </c>
      <c r="CS1" s="141"/>
      <c r="CT1" s="141"/>
      <c r="CU1" s="141"/>
      <c r="CV1" s="141"/>
      <c r="CW1" s="141"/>
      <c r="CX1" s="141"/>
      <c r="CY1" s="141"/>
      <c r="CZ1" s="141"/>
      <c r="DA1" s="141" t="s">
        <v>241</v>
      </c>
      <c r="DB1" s="141"/>
      <c r="DC1" s="141"/>
      <c r="DD1" s="141"/>
      <c r="DE1" s="141"/>
      <c r="DF1" s="141"/>
      <c r="DG1" s="141"/>
      <c r="DH1" s="141"/>
      <c r="DI1" s="141"/>
      <c r="DJ1" s="141" t="s">
        <v>555</v>
      </c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 t="s">
        <v>556</v>
      </c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 t="s">
        <v>557</v>
      </c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 t="s">
        <v>558</v>
      </c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 t="s">
        <v>566</v>
      </c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 t="s">
        <v>567</v>
      </c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 t="s">
        <v>559</v>
      </c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 t="s">
        <v>560</v>
      </c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 t="s">
        <v>561</v>
      </c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 t="s">
        <v>562</v>
      </c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 t="s">
        <v>563</v>
      </c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 t="s">
        <v>564</v>
      </c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 t="s">
        <v>565</v>
      </c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s="13" customFormat="1" ht="15" customHeight="1">
      <c r="A2" s="13" t="s">
        <v>120</v>
      </c>
      <c r="B2" s="13" t="s">
        <v>138</v>
      </c>
      <c r="C2" s="17" t="s">
        <v>0</v>
      </c>
      <c r="D2" s="13" t="s">
        <v>17</v>
      </c>
      <c r="E2" s="13" t="s">
        <v>106</v>
      </c>
      <c r="F2" s="14" t="s">
        <v>121</v>
      </c>
      <c r="G2" s="14" t="s">
        <v>122</v>
      </c>
      <c r="H2" s="13" t="s">
        <v>21</v>
      </c>
      <c r="I2" s="13" t="s">
        <v>123</v>
      </c>
      <c r="J2" s="13" t="s">
        <v>124</v>
      </c>
      <c r="K2" s="13" t="s">
        <v>125</v>
      </c>
      <c r="L2" s="13" t="s">
        <v>28</v>
      </c>
      <c r="M2" s="13" t="s">
        <v>126</v>
      </c>
      <c r="N2" s="13" t="s">
        <v>127</v>
      </c>
      <c r="O2" s="13" t="s">
        <v>128</v>
      </c>
      <c r="P2" s="13" t="s">
        <v>155</v>
      </c>
      <c r="Q2" s="13" t="s">
        <v>156</v>
      </c>
      <c r="R2" s="13" t="s">
        <v>157</v>
      </c>
      <c r="S2" s="13" t="s">
        <v>158</v>
      </c>
      <c r="T2" s="13" t="s">
        <v>159</v>
      </c>
      <c r="U2" s="13" t="s">
        <v>163</v>
      </c>
      <c r="V2" s="13" t="s">
        <v>160</v>
      </c>
      <c r="W2" s="13" t="s">
        <v>161</v>
      </c>
      <c r="X2" s="13" t="s">
        <v>162</v>
      </c>
      <c r="Y2" s="13" t="s">
        <v>164</v>
      </c>
      <c r="Z2" s="13" t="s">
        <v>165</v>
      </c>
      <c r="AA2" s="13" t="s">
        <v>166</v>
      </c>
      <c r="AB2" s="13" t="s">
        <v>171</v>
      </c>
      <c r="AC2" s="13" t="s">
        <v>167</v>
      </c>
      <c r="AD2" s="13" t="s">
        <v>168</v>
      </c>
      <c r="AE2" s="13" t="s">
        <v>169</v>
      </c>
      <c r="AF2" s="13" t="s">
        <v>172</v>
      </c>
      <c r="AG2" s="13" t="s">
        <v>170</v>
      </c>
      <c r="AH2" s="13" t="s">
        <v>173</v>
      </c>
      <c r="AI2" s="13" t="s">
        <v>67</v>
      </c>
      <c r="AJ2" s="13" t="s">
        <v>68</v>
      </c>
      <c r="AK2" s="13" t="s">
        <v>129</v>
      </c>
      <c r="AL2" s="13" t="s">
        <v>130</v>
      </c>
      <c r="AM2" s="13" t="s">
        <v>131</v>
      </c>
      <c r="AN2" s="13" t="s">
        <v>175</v>
      </c>
      <c r="AO2" s="13" t="s">
        <v>174</v>
      </c>
      <c r="AP2" s="13" t="s">
        <v>176</v>
      </c>
      <c r="AQ2" s="13" t="s">
        <v>132</v>
      </c>
      <c r="AR2" s="13" t="s">
        <v>133</v>
      </c>
      <c r="AS2" s="13" t="s">
        <v>134</v>
      </c>
      <c r="AT2" s="13" t="s">
        <v>135</v>
      </c>
      <c r="AU2" s="13" t="s">
        <v>136</v>
      </c>
      <c r="AV2" s="13" t="s">
        <v>137</v>
      </c>
      <c r="AW2" s="13" t="s">
        <v>181</v>
      </c>
      <c r="AX2" s="13" t="s">
        <v>182</v>
      </c>
      <c r="AY2" s="13" t="s">
        <v>183</v>
      </c>
      <c r="AZ2" s="13" t="s">
        <v>185</v>
      </c>
      <c r="BA2" s="13" t="s">
        <v>186</v>
      </c>
      <c r="BB2" s="13" t="s">
        <v>187</v>
      </c>
      <c r="BC2" s="13" t="s">
        <v>188</v>
      </c>
      <c r="BD2" s="13" t="s">
        <v>189</v>
      </c>
      <c r="BE2" s="13" t="s">
        <v>190</v>
      </c>
      <c r="BF2" s="13" t="s">
        <v>191</v>
      </c>
      <c r="BG2" s="13" t="s">
        <v>192</v>
      </c>
      <c r="BH2" s="13" t="s">
        <v>193</v>
      </c>
      <c r="BI2" s="13" t="s">
        <v>194</v>
      </c>
      <c r="BJ2" s="13" t="s">
        <v>211</v>
      </c>
      <c r="BK2" s="13" t="s">
        <v>212</v>
      </c>
      <c r="BL2" s="13" t="s">
        <v>213</v>
      </c>
      <c r="BM2" s="13" t="s">
        <v>214</v>
      </c>
      <c r="BN2" s="13" t="s">
        <v>215</v>
      </c>
      <c r="BO2" s="13" t="s">
        <v>216</v>
      </c>
      <c r="BP2" s="13" t="s">
        <v>217</v>
      </c>
      <c r="BQ2" s="13" t="s">
        <v>218</v>
      </c>
      <c r="BR2" s="13" t="s">
        <v>219</v>
      </c>
      <c r="BS2" s="13" t="s">
        <v>220</v>
      </c>
      <c r="BT2" s="13" t="s">
        <v>195</v>
      </c>
      <c r="BU2" s="13" t="s">
        <v>196</v>
      </c>
      <c r="BV2" s="13" t="s">
        <v>197</v>
      </c>
      <c r="BW2" s="13" t="s">
        <v>198</v>
      </c>
      <c r="BX2" s="13" t="s">
        <v>199</v>
      </c>
      <c r="BY2" s="13" t="s">
        <v>200</v>
      </c>
      <c r="BZ2" s="13" t="s">
        <v>201</v>
      </c>
      <c r="CA2" s="13" t="s">
        <v>202</v>
      </c>
      <c r="CB2" s="13" t="s">
        <v>203</v>
      </c>
      <c r="CC2" s="13" t="s">
        <v>204</v>
      </c>
      <c r="CD2" s="13" t="s">
        <v>205</v>
      </c>
      <c r="CE2" s="13" t="s">
        <v>206</v>
      </c>
      <c r="CF2" s="13" t="s">
        <v>207</v>
      </c>
      <c r="CG2" s="13" t="s">
        <v>208</v>
      </c>
      <c r="CH2" s="13" t="s">
        <v>209</v>
      </c>
      <c r="CI2" s="13" t="s">
        <v>210</v>
      </c>
      <c r="CJ2" s="13" t="s">
        <v>459</v>
      </c>
      <c r="CK2" s="13" t="s">
        <v>460</v>
      </c>
      <c r="CL2" s="13" t="s">
        <v>461</v>
      </c>
      <c r="CM2" s="13" t="s">
        <v>462</v>
      </c>
      <c r="CN2" s="13" t="s">
        <v>463</v>
      </c>
      <c r="CO2" s="13" t="s">
        <v>464</v>
      </c>
      <c r="CP2" s="13" t="s">
        <v>465</v>
      </c>
      <c r="CQ2" s="13" t="s">
        <v>466</v>
      </c>
      <c r="CR2" s="13" t="s">
        <v>222</v>
      </c>
      <c r="CS2" s="13" t="s">
        <v>223</v>
      </c>
      <c r="CT2" s="13" t="s">
        <v>224</v>
      </c>
      <c r="CU2" s="13" t="s">
        <v>225</v>
      </c>
      <c r="CV2" s="13" t="s">
        <v>226</v>
      </c>
      <c r="CW2" s="13" t="s">
        <v>227</v>
      </c>
      <c r="CX2" s="13" t="s">
        <v>228</v>
      </c>
      <c r="CY2" s="13" t="s">
        <v>229</v>
      </c>
      <c r="CZ2" s="13" t="s">
        <v>230</v>
      </c>
      <c r="DA2" s="13" t="s">
        <v>240</v>
      </c>
      <c r="DB2" s="13" t="s">
        <v>232</v>
      </c>
      <c r="DC2" s="13" t="s">
        <v>233</v>
      </c>
      <c r="DD2" s="13" t="s">
        <v>234</v>
      </c>
      <c r="DE2" s="13" t="s">
        <v>235</v>
      </c>
      <c r="DF2" s="13" t="s">
        <v>236</v>
      </c>
      <c r="DG2" s="13" t="s">
        <v>237</v>
      </c>
      <c r="DH2" s="13" t="s">
        <v>238</v>
      </c>
      <c r="DI2" s="13" t="s">
        <v>239</v>
      </c>
      <c r="DJ2" s="13" t="s">
        <v>252</v>
      </c>
      <c r="DK2" s="13" t="s">
        <v>242</v>
      </c>
      <c r="DL2" s="13" t="s">
        <v>243</v>
      </c>
      <c r="DM2" s="13" t="s">
        <v>244</v>
      </c>
      <c r="DN2" s="13" t="s">
        <v>245</v>
      </c>
      <c r="DO2" s="13" t="s">
        <v>246</v>
      </c>
      <c r="DP2" s="13" t="s">
        <v>247</v>
      </c>
      <c r="DQ2" s="13" t="s">
        <v>248</v>
      </c>
      <c r="DR2" s="13" t="s">
        <v>249</v>
      </c>
      <c r="DS2" s="13" t="s">
        <v>250</v>
      </c>
      <c r="DT2" s="13" t="s">
        <v>251</v>
      </c>
      <c r="DU2" s="13" t="s">
        <v>263</v>
      </c>
      <c r="DV2" s="13" t="s">
        <v>253</v>
      </c>
      <c r="DW2" s="13" t="s">
        <v>254</v>
      </c>
      <c r="DX2" s="13" t="s">
        <v>255</v>
      </c>
      <c r="DY2" s="13" t="s">
        <v>256</v>
      </c>
      <c r="DZ2" s="13" t="s">
        <v>257</v>
      </c>
      <c r="EA2" s="13" t="s">
        <v>258</v>
      </c>
      <c r="EB2" s="13" t="s">
        <v>259</v>
      </c>
      <c r="EC2" s="13" t="s">
        <v>260</v>
      </c>
      <c r="ED2" s="13" t="s">
        <v>261</v>
      </c>
      <c r="EE2" s="13" t="s">
        <v>262</v>
      </c>
      <c r="EF2" s="13" t="s">
        <v>274</v>
      </c>
      <c r="EG2" s="13" t="s">
        <v>264</v>
      </c>
      <c r="EH2" s="13" t="s">
        <v>265</v>
      </c>
      <c r="EI2" s="13" t="s">
        <v>266</v>
      </c>
      <c r="EJ2" s="13" t="s">
        <v>267</v>
      </c>
      <c r="EK2" s="13" t="s">
        <v>268</v>
      </c>
      <c r="EL2" s="13" t="s">
        <v>269</v>
      </c>
      <c r="EM2" s="13" t="s">
        <v>270</v>
      </c>
      <c r="EN2" s="13" t="s">
        <v>271</v>
      </c>
      <c r="EO2" s="13" t="s">
        <v>272</v>
      </c>
      <c r="EP2" s="13" t="s">
        <v>273</v>
      </c>
      <c r="EQ2" s="13" t="s">
        <v>285</v>
      </c>
      <c r="ER2" s="13" t="s">
        <v>275</v>
      </c>
      <c r="ES2" s="13" t="s">
        <v>276</v>
      </c>
      <c r="ET2" s="13" t="s">
        <v>277</v>
      </c>
      <c r="EU2" s="13" t="s">
        <v>278</v>
      </c>
      <c r="EV2" s="13" t="s">
        <v>279</v>
      </c>
      <c r="EW2" s="13" t="s">
        <v>280</v>
      </c>
      <c r="EX2" s="13" t="s">
        <v>281</v>
      </c>
      <c r="EY2" s="13" t="s">
        <v>282</v>
      </c>
      <c r="EZ2" s="13" t="s">
        <v>283</v>
      </c>
      <c r="FA2" s="13" t="s">
        <v>284</v>
      </c>
      <c r="FB2" s="13" t="s">
        <v>296</v>
      </c>
      <c r="FC2" s="13" t="s">
        <v>286</v>
      </c>
      <c r="FD2" s="13" t="s">
        <v>287</v>
      </c>
      <c r="FE2" s="13" t="s">
        <v>288</v>
      </c>
      <c r="FF2" s="13" t="s">
        <v>289</v>
      </c>
      <c r="FG2" s="13" t="s">
        <v>290</v>
      </c>
      <c r="FH2" s="13" t="s">
        <v>291</v>
      </c>
      <c r="FI2" s="13" t="s">
        <v>292</v>
      </c>
      <c r="FJ2" s="13" t="s">
        <v>293</v>
      </c>
      <c r="FK2" s="13" t="s">
        <v>294</v>
      </c>
      <c r="FL2" s="13" t="s">
        <v>295</v>
      </c>
      <c r="FM2" s="13" t="s">
        <v>307</v>
      </c>
      <c r="FN2" s="13" t="s">
        <v>297</v>
      </c>
      <c r="FO2" s="13" t="s">
        <v>298</v>
      </c>
      <c r="FP2" s="13" t="s">
        <v>299</v>
      </c>
      <c r="FQ2" s="13" t="s">
        <v>300</v>
      </c>
      <c r="FR2" s="13" t="s">
        <v>301</v>
      </c>
      <c r="FS2" s="13" t="s">
        <v>302</v>
      </c>
      <c r="FT2" s="13" t="s">
        <v>303</v>
      </c>
      <c r="FU2" s="13" t="s">
        <v>304</v>
      </c>
      <c r="FV2" s="13" t="s">
        <v>305</v>
      </c>
      <c r="FW2" s="13" t="s">
        <v>306</v>
      </c>
      <c r="FX2" s="13" t="s">
        <v>318</v>
      </c>
      <c r="FY2" s="13" t="s">
        <v>308</v>
      </c>
      <c r="FZ2" s="13" t="s">
        <v>309</v>
      </c>
      <c r="GA2" s="13" t="s">
        <v>310</v>
      </c>
      <c r="GB2" s="13" t="s">
        <v>311</v>
      </c>
      <c r="GC2" s="13" t="s">
        <v>312</v>
      </c>
      <c r="GD2" s="13" t="s">
        <v>313</v>
      </c>
      <c r="GE2" s="13" t="s">
        <v>314</v>
      </c>
      <c r="GF2" s="13" t="s">
        <v>315</v>
      </c>
      <c r="GG2" s="13" t="s">
        <v>316</v>
      </c>
      <c r="GH2" s="13" t="s">
        <v>317</v>
      </c>
      <c r="GI2" s="13" t="s">
        <v>329</v>
      </c>
      <c r="GJ2" s="13" t="s">
        <v>319</v>
      </c>
      <c r="GK2" s="13" t="s">
        <v>320</v>
      </c>
      <c r="GL2" s="13" t="s">
        <v>321</v>
      </c>
      <c r="GM2" s="13" t="s">
        <v>322</v>
      </c>
      <c r="GN2" s="13" t="s">
        <v>323</v>
      </c>
      <c r="GO2" s="13" t="s">
        <v>324</v>
      </c>
      <c r="GP2" s="13" t="s">
        <v>325</v>
      </c>
      <c r="GQ2" s="13" t="s">
        <v>326</v>
      </c>
      <c r="GR2" s="13" t="s">
        <v>327</v>
      </c>
      <c r="GS2" s="13" t="s">
        <v>328</v>
      </c>
      <c r="GT2" s="13" t="s">
        <v>340</v>
      </c>
      <c r="GU2" s="13" t="s">
        <v>330</v>
      </c>
      <c r="GV2" s="13" t="s">
        <v>331</v>
      </c>
      <c r="GW2" s="13" t="s">
        <v>332</v>
      </c>
      <c r="GX2" s="13" t="s">
        <v>333</v>
      </c>
      <c r="GY2" s="13" t="s">
        <v>334</v>
      </c>
      <c r="GZ2" s="13" t="s">
        <v>335</v>
      </c>
      <c r="HA2" s="13" t="s">
        <v>336</v>
      </c>
      <c r="HB2" s="13" t="s">
        <v>337</v>
      </c>
      <c r="HC2" s="13" t="s">
        <v>338</v>
      </c>
      <c r="HD2" s="13" t="s">
        <v>339</v>
      </c>
      <c r="HE2" s="13" t="s">
        <v>351</v>
      </c>
      <c r="HF2" s="13" t="s">
        <v>341</v>
      </c>
      <c r="HG2" s="13" t="s">
        <v>342</v>
      </c>
      <c r="HH2" s="13" t="s">
        <v>343</v>
      </c>
      <c r="HI2" s="13" t="s">
        <v>344</v>
      </c>
      <c r="HJ2" s="13" t="s">
        <v>345</v>
      </c>
      <c r="HK2" s="13" t="s">
        <v>346</v>
      </c>
      <c r="HL2" s="13" t="s">
        <v>347</v>
      </c>
      <c r="HM2" s="13" t="s">
        <v>348</v>
      </c>
      <c r="HN2" s="13" t="s">
        <v>349</v>
      </c>
      <c r="HO2" s="13" t="s">
        <v>350</v>
      </c>
      <c r="HP2" s="13" t="s">
        <v>362</v>
      </c>
      <c r="HQ2" s="13" t="s">
        <v>352</v>
      </c>
      <c r="HR2" s="13" t="s">
        <v>353</v>
      </c>
      <c r="HS2" s="13" t="s">
        <v>354</v>
      </c>
      <c r="HT2" s="13" t="s">
        <v>355</v>
      </c>
      <c r="HU2" s="13" t="s">
        <v>356</v>
      </c>
      <c r="HV2" s="13" t="s">
        <v>357</v>
      </c>
      <c r="HW2" s="13" t="s">
        <v>358</v>
      </c>
      <c r="HX2" s="13" t="s">
        <v>359</v>
      </c>
      <c r="HY2" s="13" t="s">
        <v>360</v>
      </c>
      <c r="HZ2" s="13" t="s">
        <v>361</v>
      </c>
      <c r="IA2" s="13" t="s">
        <v>364</v>
      </c>
      <c r="IB2" s="13" t="s">
        <v>365</v>
      </c>
      <c r="IC2" s="13" t="s">
        <v>366</v>
      </c>
      <c r="ID2" s="13" t="s">
        <v>367</v>
      </c>
      <c r="IE2" s="13" t="s">
        <v>368</v>
      </c>
      <c r="IF2" s="13" t="s">
        <v>369</v>
      </c>
      <c r="IG2" s="13" t="s">
        <v>370</v>
      </c>
      <c r="IH2" s="13" t="s">
        <v>371</v>
      </c>
      <c r="II2" s="13" t="s">
        <v>372</v>
      </c>
      <c r="IJ2" s="13" t="s">
        <v>373</v>
      </c>
      <c r="IK2" s="13" t="s">
        <v>374</v>
      </c>
      <c r="IL2" s="13" t="s">
        <v>385</v>
      </c>
      <c r="IM2" s="13" t="s">
        <v>375</v>
      </c>
      <c r="IN2" s="13" t="s">
        <v>376</v>
      </c>
      <c r="IO2" s="13" t="s">
        <v>377</v>
      </c>
      <c r="IP2" s="13" t="s">
        <v>378</v>
      </c>
      <c r="IQ2" s="13" t="s">
        <v>379</v>
      </c>
      <c r="IR2" s="13" t="s">
        <v>380</v>
      </c>
      <c r="IS2" s="13" t="s">
        <v>381</v>
      </c>
      <c r="IT2" s="13" t="s">
        <v>382</v>
      </c>
      <c r="IU2" s="13" t="s">
        <v>383</v>
      </c>
      <c r="IV2" s="13" t="s">
        <v>384</v>
      </c>
    </row>
    <row r="3" spans="1:256" s="16" customFormat="1" ht="15" customHeight="1">
      <c r="A3" s="16">
        <f>(Screening!$G$4)</f>
        <v>0</v>
      </c>
      <c r="B3" s="16" t="s">
        <v>55</v>
      </c>
      <c r="C3" s="18">
        <f>(Screening!$A$4)</f>
        <v>0</v>
      </c>
      <c r="D3" s="16">
        <f>(C3-(Screening!AX4))/365.25</f>
        <v>0</v>
      </c>
      <c r="E3" s="18">
        <f>(Screening!BD4)</f>
        <v>0</v>
      </c>
      <c r="F3" s="18">
        <f>(Screening!AP6)</f>
        <v>0</v>
      </c>
      <c r="G3" s="18">
        <f>(Screening!BD8)</f>
        <v>0</v>
      </c>
      <c r="H3" s="18">
        <f>(Screening!V22)</f>
        <v>0</v>
      </c>
      <c r="I3" s="18">
        <f>(Screening!AG22)</f>
        <v>0</v>
      </c>
      <c r="J3" s="18">
        <f>(Screening!AO22)</f>
        <v>0</v>
      </c>
      <c r="K3" s="18">
        <f>(Screening!BD22)</f>
        <v>0</v>
      </c>
      <c r="L3" s="18">
        <f>(Screening!V23)</f>
        <v>0</v>
      </c>
      <c r="M3" s="18">
        <f>(Screening!AG23)</f>
        <v>0</v>
      </c>
      <c r="N3" s="18">
        <f>(Screening!AO23)</f>
        <v>0</v>
      </c>
      <c r="O3" s="18">
        <f>(Screening!BD23)</f>
        <v>0</v>
      </c>
      <c r="P3" s="18">
        <f>(Screening!R52)</f>
        <v>0</v>
      </c>
      <c r="Q3" s="18" t="str">
        <f>(Screening!AR52)</f>
        <v>N</v>
      </c>
      <c r="R3" s="18">
        <f>(Screening!K55)</f>
        <v>0</v>
      </c>
      <c r="S3" s="20">
        <f>(Screening!K56)</f>
        <v>0</v>
      </c>
      <c r="T3" s="20">
        <f>(Screening!M56)</f>
        <v>0</v>
      </c>
      <c r="U3" s="20">
        <f>(Screening!S56)</f>
        <v>0</v>
      </c>
      <c r="V3" s="20">
        <f>(Screening!X56)</f>
        <v>0</v>
      </c>
      <c r="W3" s="20">
        <f>(Screening!K57)</f>
        <v>0</v>
      </c>
      <c r="X3" s="20">
        <f>(Screening!M57)</f>
        <v>0</v>
      </c>
      <c r="Y3" s="20">
        <f>(Screening!S57)</f>
        <v>0</v>
      </c>
      <c r="Z3" s="20">
        <f>(Screening!AM55)</f>
        <v>0</v>
      </c>
      <c r="AA3" s="20">
        <f>(Screening!AM56)</f>
        <v>0</v>
      </c>
      <c r="AB3" s="20">
        <f>(Screening!AO56)</f>
        <v>0</v>
      </c>
      <c r="AC3" s="20">
        <f>(Screening!AU56)</f>
        <v>0</v>
      </c>
      <c r="AD3" s="20">
        <f>(Screening!AZ56)</f>
        <v>0</v>
      </c>
      <c r="AE3" s="20">
        <f>(Screening!AM57)</f>
        <v>0</v>
      </c>
      <c r="AF3" s="20">
        <f>(Screening!AO57)</f>
        <v>0</v>
      </c>
      <c r="AG3" s="20">
        <f>(Screening!AU57)</f>
        <v>0</v>
      </c>
      <c r="AH3" s="20">
        <f>(Screening!AM58)</f>
        <v>0</v>
      </c>
      <c r="AI3" s="20">
        <f>(Screening!AR58)</f>
        <v>0</v>
      </c>
      <c r="AJ3" s="20">
        <f>(Screening!AW58)</f>
        <v>0</v>
      </c>
      <c r="AK3" s="20">
        <f>(Screening!BC58)</f>
        <v>0</v>
      </c>
      <c r="AL3" s="20">
        <f>(Screening!AA60)</f>
        <v>0</v>
      </c>
      <c r="AM3" s="20">
        <f>(Screening!AR60)</f>
        <v>0</v>
      </c>
      <c r="AN3" s="20">
        <f>(Screening!L67)</f>
        <v>0</v>
      </c>
      <c r="AO3" s="20">
        <f>(Screening!AB67)</f>
        <v>0</v>
      </c>
      <c r="AP3" s="20">
        <f>(Screening!BB67)</f>
        <v>0</v>
      </c>
      <c r="AQ3" s="20">
        <f>(Screening!L70)</f>
        <v>0</v>
      </c>
      <c r="AR3" s="20">
        <f>(Screening!L71)</f>
        <v>0</v>
      </c>
      <c r="AS3" s="20">
        <f>(Screening!L72)</f>
        <v>0</v>
      </c>
      <c r="AT3" s="20">
        <f>(Screening!AG70)</f>
        <v>0</v>
      </c>
      <c r="AU3" s="20">
        <f>(Screening!AG71)</f>
        <v>0</v>
      </c>
      <c r="AV3" s="20">
        <f>(Screening!AG72)</f>
        <v>0</v>
      </c>
      <c r="AW3" s="20">
        <f>(Screening!BC70)</f>
        <v>0</v>
      </c>
      <c r="AX3" s="20">
        <f>(Screening!BC71)</f>
        <v>0</v>
      </c>
      <c r="AY3" s="20">
        <f>(Screening!BC72)</f>
        <v>0</v>
      </c>
      <c r="AZ3" s="25">
        <f>(Screening!$D$11)</f>
        <v>0</v>
      </c>
      <c r="BA3" s="25">
        <f>(Screening!$D$12)</f>
        <v>0</v>
      </c>
      <c r="BB3" s="25">
        <f>(Screening!$D$13)</f>
        <v>0</v>
      </c>
      <c r="BC3" s="25">
        <f>(Screening!$D$14)</f>
        <v>0</v>
      </c>
      <c r="BD3" s="25">
        <f>(Screening!$D$15)</f>
        <v>0</v>
      </c>
      <c r="BE3" s="25">
        <f>(Screening!$D$16)</f>
        <v>0</v>
      </c>
      <c r="BF3" s="25">
        <f>(Screening!$D$17)</f>
        <v>0</v>
      </c>
      <c r="BG3" s="25">
        <f>(Screening!$D$18)</f>
        <v>0</v>
      </c>
      <c r="BH3" s="25">
        <f>(Screening!$D$19)</f>
        <v>0</v>
      </c>
      <c r="BI3" s="25">
        <f>(Screening!$D$20)</f>
        <v>0</v>
      </c>
      <c r="BJ3" s="26">
        <f>(Screening!$AY$11)</f>
        <v>0</v>
      </c>
      <c r="BK3" s="26">
        <f>(Screening!$AY$12)</f>
        <v>0</v>
      </c>
      <c r="BL3" s="26">
        <f>(Screening!$AY$13)</f>
        <v>0</v>
      </c>
      <c r="BM3" s="26">
        <f>(Screening!$AY$14)</f>
        <v>0</v>
      </c>
      <c r="BN3" s="26">
        <f>(Screening!$AY$15)</f>
        <v>0</v>
      </c>
      <c r="BO3" s="26">
        <f>(Screening!$AY$16)</f>
        <v>0</v>
      </c>
      <c r="BP3" s="26">
        <f>(Screening!$AY$17)</f>
        <v>0</v>
      </c>
      <c r="BQ3" s="26">
        <f>(Screening!$AY$18)</f>
        <v>0</v>
      </c>
      <c r="BR3" s="26">
        <f>(Screening!$AY$19)</f>
        <v>0</v>
      </c>
      <c r="BS3" s="26">
        <f>(Screening!$AY$20)</f>
        <v>0</v>
      </c>
      <c r="BT3" s="25">
        <f>(Screening!$D$26)</f>
        <v>0</v>
      </c>
      <c r="BU3" s="25">
        <f>(Screening!$D$27)</f>
        <v>0</v>
      </c>
      <c r="BV3" s="25">
        <f>(Screening!$D$28)</f>
        <v>0</v>
      </c>
      <c r="BW3" s="25">
        <f>(Screening!$D$29)</f>
        <v>0</v>
      </c>
      <c r="BX3" s="25">
        <f>(Screening!$D$30)</f>
        <v>0</v>
      </c>
      <c r="BY3" s="25">
        <f>(Screening!$D$31)</f>
        <v>0</v>
      </c>
      <c r="BZ3" s="25">
        <f>(Screening!$D$32)</f>
        <v>0</v>
      </c>
      <c r="CA3" s="25">
        <f>(Screening!$D$33)</f>
        <v>0</v>
      </c>
      <c r="CB3" s="16">
        <f>(Screening!$AL$26)</f>
        <v>0</v>
      </c>
      <c r="CC3" s="16">
        <f>(Screening!$AL$27)</f>
        <v>0</v>
      </c>
      <c r="CD3" s="16">
        <f>(Screening!$AL$28)</f>
        <v>0</v>
      </c>
      <c r="CE3" s="16">
        <f>(Screening!$AL$29)</f>
        <v>0</v>
      </c>
      <c r="CF3" s="16">
        <f>(Screening!$AL$30)</f>
        <v>0</v>
      </c>
      <c r="CG3" s="16">
        <f>(Screening!$AL$31)</f>
        <v>0</v>
      </c>
      <c r="CH3" s="16">
        <f>(Screening!$AL$32)</f>
        <v>0</v>
      </c>
      <c r="CI3" s="16">
        <f>(Screening!$AL$33)</f>
        <v>0</v>
      </c>
      <c r="CJ3" s="16">
        <f>(Screening!$AU$26)</f>
        <v>0</v>
      </c>
      <c r="CK3" s="16">
        <f>(Screening!$AU$27)</f>
        <v>0</v>
      </c>
      <c r="CL3" s="16">
        <f>(Screening!$AU$28)</f>
        <v>0</v>
      </c>
      <c r="CM3" s="16">
        <f>(Screening!$AU$29)</f>
        <v>0</v>
      </c>
      <c r="CN3" s="16">
        <f>(Screening!$AU$30)</f>
        <v>0</v>
      </c>
      <c r="CO3" s="16">
        <f>(Screening!$AU$31)</f>
        <v>0</v>
      </c>
      <c r="CP3" s="16">
        <f>(Screening!$AU$32)</f>
        <v>0</v>
      </c>
      <c r="CQ3" s="16">
        <f>(Screening!$AU$33)</f>
        <v>0</v>
      </c>
      <c r="CR3" s="16">
        <f>(Screening!$L$37)</f>
        <v>0</v>
      </c>
      <c r="CS3" s="16">
        <f>(Screening!$O$37)</f>
        <v>0</v>
      </c>
      <c r="CT3" s="16">
        <f>(Screening!$T$37)</f>
        <v>0</v>
      </c>
      <c r="CU3" s="16">
        <f>(Screening!$AH$37)</f>
        <v>0</v>
      </c>
      <c r="CV3" s="16">
        <f>(Screening!$AK$37)</f>
        <v>0</v>
      </c>
      <c r="CW3" s="16">
        <f>(Screening!$AP$37)</f>
        <v>0</v>
      </c>
      <c r="CX3" s="16">
        <f>(Screening!$AU$37)</f>
        <v>0</v>
      </c>
      <c r="CY3" s="16">
        <f>(Screening!$AX$37)</f>
        <v>0</v>
      </c>
      <c r="CZ3" s="16">
        <f>(Screening!$BB$37)</f>
        <v>0</v>
      </c>
      <c r="DA3" s="16">
        <f>(Screening!$L$38)</f>
        <v>0</v>
      </c>
      <c r="DB3" s="16">
        <f>(Screening!$O$38)</f>
        <v>0</v>
      </c>
      <c r="DC3" s="16">
        <f>(Screening!$T$38)</f>
        <v>0</v>
      </c>
      <c r="DD3" s="16">
        <f>(Screening!$AH$38)</f>
        <v>0</v>
      </c>
      <c r="DE3" s="16">
        <f>(Screening!$AK$38)</f>
        <v>0</v>
      </c>
      <c r="DF3" s="16">
        <f>(Screening!$AP$38)</f>
        <v>0</v>
      </c>
      <c r="DG3" s="16">
        <f>(Screening!$AU$38)</f>
        <v>0</v>
      </c>
      <c r="DH3" s="16">
        <f>(Screening!$AX$38)</f>
        <v>0</v>
      </c>
      <c r="DI3" s="16">
        <f>(Screening!$BB$38)</f>
        <v>0</v>
      </c>
      <c r="DJ3" s="16">
        <f>(Screening!$H$39)</f>
        <v>0</v>
      </c>
      <c r="DK3" s="16">
        <f>(Screening!$J$39)</f>
        <v>0</v>
      </c>
      <c r="DL3" s="16">
        <f>(Screening!$L$39)</f>
        <v>0</v>
      </c>
      <c r="DM3" s="16">
        <f>(Screening!$O$39)</f>
        <v>0</v>
      </c>
      <c r="DN3" s="16">
        <f>(Screening!$T$39)</f>
        <v>0</v>
      </c>
      <c r="DO3" s="16">
        <f>(Screening!$AH$39)</f>
        <v>0</v>
      </c>
      <c r="DP3" s="16">
        <f>(Screening!$AK$39)</f>
        <v>0</v>
      </c>
      <c r="DQ3" s="16">
        <f>(Screening!$AP$39)</f>
        <v>0</v>
      </c>
      <c r="DR3" s="16">
        <f>(Screening!$AU$39)</f>
        <v>0</v>
      </c>
      <c r="DS3" s="16">
        <f>(Screening!$AX$39)</f>
        <v>0</v>
      </c>
      <c r="DT3" s="16">
        <f>(Screening!$BB$39)</f>
        <v>0</v>
      </c>
      <c r="DU3" s="16">
        <f>(Screening!$H$40)</f>
        <v>0</v>
      </c>
      <c r="DV3" s="16">
        <f>(Screening!$J$40)</f>
        <v>0</v>
      </c>
      <c r="DW3" s="16">
        <f>(Screening!$L$40)</f>
        <v>0</v>
      </c>
      <c r="DX3" s="16">
        <f>(Screening!$O$40)</f>
        <v>0</v>
      </c>
      <c r="DY3" s="16">
        <f>(Screening!$T$40)</f>
        <v>0</v>
      </c>
      <c r="DZ3" s="16">
        <f>(Screening!$AH$40)</f>
        <v>0</v>
      </c>
      <c r="EA3" s="16">
        <f>(Screening!$AK$40)</f>
        <v>0</v>
      </c>
      <c r="EB3" s="16">
        <f>(Screening!$AP$40)</f>
        <v>0</v>
      </c>
      <c r="EC3" s="16">
        <f>(Screening!$AU$40)</f>
        <v>0</v>
      </c>
      <c r="ED3" s="16">
        <f>(Screening!$AX$40)</f>
        <v>0</v>
      </c>
      <c r="EE3" s="16">
        <f>(Screening!$BB$40)</f>
        <v>0</v>
      </c>
      <c r="EF3" s="16">
        <f>(Screening!$H$41)</f>
        <v>0</v>
      </c>
      <c r="EG3" s="16">
        <f>(Screening!$J$41)</f>
        <v>0</v>
      </c>
      <c r="EH3" s="16">
        <f>(Screening!$L$41)</f>
        <v>0</v>
      </c>
      <c r="EI3" s="16">
        <f>(Screening!$O$41)</f>
        <v>0</v>
      </c>
      <c r="EJ3" s="16">
        <f>(Screening!$T$41)</f>
        <v>0</v>
      </c>
      <c r="EK3" s="16">
        <f>(Screening!$AH$41)</f>
        <v>0</v>
      </c>
      <c r="EL3" s="16">
        <f>(Screening!$AK$41)</f>
        <v>0</v>
      </c>
      <c r="EM3" s="16">
        <f>(Screening!$AP$41)</f>
        <v>0</v>
      </c>
      <c r="EN3" s="16">
        <f>(Screening!$AU$41)</f>
        <v>0</v>
      </c>
      <c r="EO3" s="16">
        <f>(Screening!$AX$41)</f>
        <v>0</v>
      </c>
      <c r="EP3" s="16">
        <f>(Screening!$BB$41)</f>
        <v>0</v>
      </c>
      <c r="EQ3" s="16">
        <f>(Screening!$H$42)</f>
        <v>0</v>
      </c>
      <c r="ER3" s="16">
        <f>(Screening!$J$42)</f>
        <v>0</v>
      </c>
      <c r="ES3" s="16">
        <f>(Screening!$L$42)</f>
        <v>0</v>
      </c>
      <c r="ET3" s="16">
        <f>(Screening!$O$42)</f>
        <v>0</v>
      </c>
      <c r="EU3" s="16">
        <f>(Screening!$T$42)</f>
        <v>0</v>
      </c>
      <c r="EV3" s="16">
        <f>(Screening!$AH$42)</f>
        <v>0</v>
      </c>
      <c r="EW3" s="16">
        <f>(Screening!$AK$42)</f>
        <v>0</v>
      </c>
      <c r="EX3" s="16">
        <f>(Screening!$AP$42)</f>
        <v>0</v>
      </c>
      <c r="EY3" s="16">
        <f>(Screening!$AU$42)</f>
        <v>0</v>
      </c>
      <c r="EZ3" s="16">
        <f>(Screening!$AX$42)</f>
        <v>0</v>
      </c>
      <c r="FA3" s="16">
        <f>(Screening!$BB$42)</f>
        <v>0</v>
      </c>
      <c r="FB3" s="16">
        <f>(Screening!$H$43)</f>
        <v>0</v>
      </c>
      <c r="FC3" s="16">
        <f>(Screening!$J$43)</f>
        <v>0</v>
      </c>
      <c r="FD3" s="16">
        <f>(Screening!$L$43)</f>
        <v>0</v>
      </c>
      <c r="FE3" s="16">
        <f>(Screening!$O$43)</f>
        <v>0</v>
      </c>
      <c r="FF3" s="16">
        <f>(Screening!$T$43)</f>
        <v>0</v>
      </c>
      <c r="FG3" s="16">
        <f>(Screening!$AH$43)</f>
        <v>0</v>
      </c>
      <c r="FH3" s="16">
        <f>(Screening!$AK$43)</f>
        <v>0</v>
      </c>
      <c r="FI3" s="16">
        <f>(Screening!$AP$43)</f>
        <v>0</v>
      </c>
      <c r="FJ3" s="16">
        <f>(Screening!$AU$43)</f>
        <v>0</v>
      </c>
      <c r="FK3" s="16">
        <f>(Screening!$AX$43)</f>
        <v>0</v>
      </c>
      <c r="FL3" s="16">
        <f>(Screening!$BB$43)</f>
        <v>0</v>
      </c>
      <c r="FM3" s="16">
        <f>(Screening!$H$44)</f>
        <v>0</v>
      </c>
      <c r="FN3" s="16">
        <f>(Screening!$J$44)</f>
        <v>0</v>
      </c>
      <c r="FO3" s="16">
        <f>(Screening!$L$44)</f>
        <v>0</v>
      </c>
      <c r="FP3" s="16">
        <f>(Screening!$O$44)</f>
        <v>0</v>
      </c>
      <c r="FQ3" s="16">
        <f>(Screening!$T$44)</f>
        <v>0</v>
      </c>
      <c r="FR3" s="16">
        <f>(Screening!$AH$44)</f>
        <v>0</v>
      </c>
      <c r="FS3" s="16">
        <f>(Screening!$AK$44)</f>
        <v>0</v>
      </c>
      <c r="FT3" s="16">
        <f>(Screening!$AP$44)</f>
        <v>0</v>
      </c>
      <c r="FU3" s="16">
        <f>(Screening!$AU$44)</f>
        <v>0</v>
      </c>
      <c r="FV3" s="16">
        <f>(Screening!$AX$44)</f>
        <v>0</v>
      </c>
      <c r="FW3" s="16">
        <f>(Screening!$BB$44)</f>
        <v>0</v>
      </c>
      <c r="FX3" s="16">
        <f>(Screening!$H$45)</f>
        <v>0</v>
      </c>
      <c r="FY3" s="16">
        <f>(Screening!$J$45)</f>
        <v>0</v>
      </c>
      <c r="FZ3" s="16">
        <f>(Screening!$L$45)</f>
        <v>0</v>
      </c>
      <c r="GA3" s="16">
        <f>(Screening!$O$45)</f>
        <v>0</v>
      </c>
      <c r="GB3" s="16">
        <f>(Screening!$T$45)</f>
        <v>0</v>
      </c>
      <c r="GC3" s="16">
        <f>(Screening!$AH$45)</f>
        <v>0</v>
      </c>
      <c r="GD3" s="16">
        <f>(Screening!$AK$45)</f>
        <v>0</v>
      </c>
      <c r="GE3" s="16">
        <f>(Screening!$AP$45)</f>
        <v>0</v>
      </c>
      <c r="GF3" s="16">
        <f>(Screening!$AU$45)</f>
        <v>0</v>
      </c>
      <c r="GG3" s="16">
        <f>(Screening!$AX$45)</f>
        <v>0</v>
      </c>
      <c r="GH3" s="16">
        <f>(Screening!$BB$45)</f>
        <v>0</v>
      </c>
      <c r="GI3" s="16">
        <f>(Screening!$H$46)</f>
        <v>0</v>
      </c>
      <c r="GJ3" s="16">
        <f>(Screening!$J$46)</f>
        <v>0</v>
      </c>
      <c r="GK3" s="16">
        <f>(Screening!$L$46)</f>
        <v>0</v>
      </c>
      <c r="GL3" s="16">
        <f>(Screening!$O$46)</f>
        <v>0</v>
      </c>
      <c r="GM3" s="16">
        <f>(Screening!$T$46)</f>
        <v>0</v>
      </c>
      <c r="GN3" s="16">
        <f>(Screening!$AH$46)</f>
        <v>0</v>
      </c>
      <c r="GO3" s="16">
        <f>(Screening!$AK$46)</f>
        <v>0</v>
      </c>
      <c r="GP3" s="16">
        <f>(Screening!$AP$46)</f>
        <v>0</v>
      </c>
      <c r="GQ3" s="16">
        <f>(Screening!$AU$46)</f>
        <v>0</v>
      </c>
      <c r="GR3" s="16">
        <f>(Screening!$AX$46)</f>
        <v>0</v>
      </c>
      <c r="GS3" s="16">
        <f>(Screening!$BB$46)</f>
        <v>0</v>
      </c>
      <c r="GT3" s="16">
        <f>(Screening!$H$47)</f>
        <v>0</v>
      </c>
      <c r="GU3" s="16">
        <f>(Screening!$J$47)</f>
        <v>0</v>
      </c>
      <c r="GV3" s="16">
        <f>(Screening!$L$47)</f>
        <v>0</v>
      </c>
      <c r="GW3" s="16">
        <f>(Screening!$O$47)</f>
        <v>0</v>
      </c>
      <c r="GX3" s="16">
        <f>(Screening!$T$47)</f>
        <v>0</v>
      </c>
      <c r="GY3" s="16">
        <f>(Screening!$AH$47)</f>
        <v>0</v>
      </c>
      <c r="GZ3" s="16">
        <f>(Screening!$AK$47)</f>
        <v>0</v>
      </c>
      <c r="HA3" s="16">
        <f>(Screening!$AP$47)</f>
        <v>0</v>
      </c>
      <c r="HB3" s="16">
        <f>(Screening!$AU$47)</f>
        <v>0</v>
      </c>
      <c r="HC3" s="16">
        <f>(Screening!$AX$47)</f>
        <v>0</v>
      </c>
      <c r="HD3" s="16">
        <f>(Screening!$BB$47)</f>
        <v>0</v>
      </c>
      <c r="HE3" s="16">
        <f>(Screening!$H$48)</f>
        <v>0</v>
      </c>
      <c r="HF3" s="16">
        <f>(Screening!$J$48)</f>
        <v>0</v>
      </c>
      <c r="HG3" s="16">
        <f>(Screening!$L$48)</f>
        <v>0</v>
      </c>
      <c r="HH3" s="16">
        <f>(Screening!$O$48)</f>
        <v>0</v>
      </c>
      <c r="HI3" s="16">
        <f>(Screening!$T$48)</f>
        <v>0</v>
      </c>
      <c r="HJ3" s="16">
        <f>(Screening!$AH$48)</f>
        <v>0</v>
      </c>
      <c r="HK3" s="16">
        <f>(Screening!$AK$48)</f>
        <v>0</v>
      </c>
      <c r="HL3" s="16">
        <f>(Screening!$AP$48)</f>
        <v>0</v>
      </c>
      <c r="HM3" s="16">
        <f>(Screening!$AU$48)</f>
        <v>0</v>
      </c>
      <c r="HN3" s="16">
        <f>(Screening!$AX$48)</f>
        <v>0</v>
      </c>
      <c r="HO3" s="16">
        <f>(Screening!$BB$48)</f>
        <v>0</v>
      </c>
      <c r="HP3" s="16">
        <f>(Screening!$H$49)</f>
        <v>0</v>
      </c>
      <c r="HQ3" s="16">
        <f>(Screening!$J$49)</f>
        <v>0</v>
      </c>
      <c r="HR3" s="16">
        <f>(Screening!$L$49)</f>
        <v>0</v>
      </c>
      <c r="HS3" s="16">
        <f>(Screening!$O$49)</f>
        <v>0</v>
      </c>
      <c r="HT3" s="16">
        <f>(Screening!$T$49)</f>
        <v>0</v>
      </c>
      <c r="HU3" s="16">
        <f>(Screening!$AH$49)</f>
        <v>0</v>
      </c>
      <c r="HV3" s="16">
        <f>(Screening!$AK$49)</f>
        <v>0</v>
      </c>
      <c r="HW3" s="16">
        <f>(Screening!$AP$49)</f>
        <v>0</v>
      </c>
      <c r="HX3" s="16">
        <f>(Screening!$AU$49)</f>
        <v>0</v>
      </c>
      <c r="HY3" s="16">
        <f>(Screening!$AX$49)</f>
        <v>0</v>
      </c>
      <c r="HZ3" s="16">
        <f>(Screening!$BB$49)</f>
        <v>0</v>
      </c>
      <c r="IA3" s="16">
        <f>(Screening!$H$96)</f>
        <v>0</v>
      </c>
      <c r="IB3" s="16">
        <f>(Screening!$J$96)</f>
        <v>0</v>
      </c>
      <c r="IC3" s="16">
        <f>(Screening!$L$96)</f>
        <v>0</v>
      </c>
      <c r="ID3" s="16">
        <f>(Screening!$O$96)</f>
        <v>0</v>
      </c>
      <c r="IE3" s="16">
        <f>(Screening!$T$96)</f>
        <v>0</v>
      </c>
      <c r="IF3" s="16">
        <f>(Screening!$AH$96)</f>
        <v>0</v>
      </c>
      <c r="IG3" s="16">
        <f>(Screening!$AK$96)</f>
        <v>0</v>
      </c>
      <c r="IH3" s="16">
        <f>(Screening!$AP$96)</f>
        <v>0</v>
      </c>
      <c r="II3" s="16">
        <f>(Screening!$AU$96)</f>
        <v>0</v>
      </c>
      <c r="IJ3" s="16">
        <f>(Screening!$AX$96)</f>
        <v>0</v>
      </c>
      <c r="IK3" s="16">
        <f>(Screening!$BB$96)</f>
        <v>0</v>
      </c>
      <c r="IL3" s="16">
        <f>(Screening!$H$97)</f>
        <v>0</v>
      </c>
      <c r="IM3" s="16">
        <f>(Screening!$J$97)</f>
        <v>0</v>
      </c>
      <c r="IN3" s="16">
        <f>(Screening!$L$97)</f>
        <v>0</v>
      </c>
      <c r="IO3" s="16">
        <f>(Screening!$O$97)</f>
        <v>0</v>
      </c>
      <c r="IP3" s="16">
        <f>(Screening!$T$97)</f>
        <v>0</v>
      </c>
      <c r="IQ3" s="16">
        <f>(Screening!$AH$97)</f>
        <v>0</v>
      </c>
      <c r="IR3" s="16">
        <f>(Screening!$AK$97)</f>
        <v>0</v>
      </c>
      <c r="IS3" s="16">
        <f>(Screening!$AP$97)</f>
        <v>0</v>
      </c>
      <c r="IT3" s="16">
        <f>(Screening!$AU$97)</f>
        <v>0</v>
      </c>
      <c r="IU3" s="16">
        <f>(Screening!$AX$97)</f>
        <v>0</v>
      </c>
      <c r="IV3" s="16">
        <f>(Screening!$BB$97)</f>
        <v>0</v>
      </c>
    </row>
    <row r="4" spans="1:256" ht="12.75">
      <c r="A4" s="16">
        <f>(Screening!$G$4)</f>
        <v>0</v>
      </c>
      <c r="B4" s="15">
        <v>0</v>
      </c>
      <c r="C4" s="18">
        <f>(Visit0!$A$4)</f>
        <v>0</v>
      </c>
      <c r="D4" s="16">
        <f>(C4-(Visit0!AX4))/365.25</f>
        <v>0</v>
      </c>
      <c r="E4" s="18">
        <f>(Visit0!BD4)</f>
        <v>0</v>
      </c>
      <c r="F4" s="18">
        <f>(Visit0!AP6)</f>
        <v>0</v>
      </c>
      <c r="G4" s="18">
        <f>(Visit0!BD8)</f>
        <v>0</v>
      </c>
      <c r="H4" s="18">
        <f>(Visit0!V22)</f>
        <v>0</v>
      </c>
      <c r="I4" s="18">
        <f>(Visit0!AG22)</f>
        <v>0</v>
      </c>
      <c r="J4" s="18">
        <f>(Visit0!AO22)</f>
        <v>0</v>
      </c>
      <c r="K4" s="18">
        <f>(Visit0!BD22)</f>
        <v>0</v>
      </c>
      <c r="L4" s="18">
        <f>(Visit0!V23)</f>
        <v>0</v>
      </c>
      <c r="M4" s="18">
        <f>(Visit0!AG23)</f>
        <v>0</v>
      </c>
      <c r="N4" s="18">
        <f>(Visit0!AO23)</f>
        <v>0</v>
      </c>
      <c r="O4" s="18">
        <f>(Visit0!BD23)</f>
        <v>0</v>
      </c>
      <c r="P4" s="18">
        <f>(Visit0!R52)</f>
        <v>0</v>
      </c>
      <c r="Q4" s="18" t="str">
        <f>(Visit0!AR52)</f>
        <v>N</v>
      </c>
      <c r="R4" s="18">
        <f>(Visit0!K55)</f>
        <v>0</v>
      </c>
      <c r="S4" s="20">
        <f>(Visit0!K56)</f>
        <v>0</v>
      </c>
      <c r="T4" s="20">
        <f>(Visit0!M56)</f>
        <v>0</v>
      </c>
      <c r="U4" s="20">
        <f>(Visit0!S56)</f>
        <v>0</v>
      </c>
      <c r="V4" s="20">
        <f>(Visit0!X56)</f>
        <v>0</v>
      </c>
      <c r="W4" s="20">
        <f>(Visit0!K57)</f>
        <v>0</v>
      </c>
      <c r="X4" s="20">
        <f>(Visit0!M57)</f>
        <v>0</v>
      </c>
      <c r="Y4" s="20">
        <f>(Visit0!S57)</f>
        <v>0</v>
      </c>
      <c r="Z4" s="20">
        <f>(Visit0!AM55)</f>
        <v>0</v>
      </c>
      <c r="AA4" s="20">
        <f>(Visit0!AM56)</f>
        <v>0</v>
      </c>
      <c r="AB4" s="20">
        <f>(Visit0!AO56)</f>
        <v>0</v>
      </c>
      <c r="AC4" s="20">
        <f>(Visit0!AU56)</f>
        <v>0</v>
      </c>
      <c r="AD4" s="20">
        <f>(Visit0!AZ56)</f>
        <v>0</v>
      </c>
      <c r="AE4" s="20">
        <f>(Visit0!AM57)</f>
        <v>0</v>
      </c>
      <c r="AF4" s="20">
        <f>(Visit0!AO57)</f>
        <v>0</v>
      </c>
      <c r="AG4" s="20">
        <f>(Visit0!AU57)</f>
        <v>0</v>
      </c>
      <c r="AH4" s="20">
        <f>(Visit0!AM58)</f>
        <v>0</v>
      </c>
      <c r="AI4" s="20">
        <f>(Visit0!AR58)</f>
        <v>0</v>
      </c>
      <c r="AJ4" s="20">
        <f>(Visit0!AW58)</f>
        <v>0</v>
      </c>
      <c r="AK4" s="20">
        <f>(Visit0!BC58)</f>
        <v>0</v>
      </c>
      <c r="AL4" s="20">
        <f>(Visit0!AA60)</f>
        <v>0</v>
      </c>
      <c r="AM4" s="20">
        <f>(Visit0!AR60)</f>
        <v>0</v>
      </c>
      <c r="AN4" s="20">
        <f>(Visit0!L67)</f>
        <v>0</v>
      </c>
      <c r="AO4" s="20">
        <f>(Visit0!AB67)</f>
        <v>0</v>
      </c>
      <c r="AP4" s="20">
        <f>(Visit0!BB67)</f>
        <v>0</v>
      </c>
      <c r="AQ4" s="20">
        <f>(Visit0!L73)</f>
        <v>0</v>
      </c>
      <c r="AR4" s="20">
        <f>(Visit0!L74)</f>
        <v>0</v>
      </c>
      <c r="AS4" s="20">
        <f>(Visit0!L75)</f>
        <v>0</v>
      </c>
      <c r="AT4" s="20">
        <f>(Visit0!AG73)</f>
        <v>0</v>
      </c>
      <c r="AU4" s="20">
        <f>(Visit0!AG74)</f>
        <v>0</v>
      </c>
      <c r="AV4" s="20">
        <f>(Visit0!AG75)</f>
        <v>0</v>
      </c>
      <c r="AW4" s="20">
        <f>(Visit0!BC73)</f>
        <v>0</v>
      </c>
      <c r="AX4" s="20">
        <f>(Visit0!BC74)</f>
        <v>0</v>
      </c>
      <c r="AY4" s="20">
        <f>(Visit0!BC75)</f>
        <v>0</v>
      </c>
      <c r="AZ4" s="25">
        <f>(Visit0!$D$11)</f>
        <v>0</v>
      </c>
      <c r="BA4" s="25">
        <f>(Visit0!$D$12)</f>
        <v>0</v>
      </c>
      <c r="BB4" s="25">
        <f>(Visit0!$D$13)</f>
        <v>0</v>
      </c>
      <c r="BC4" s="25">
        <f>(Visit0!$D$14)</f>
        <v>0</v>
      </c>
      <c r="BD4" s="25">
        <f>(Visit0!$D$15)</f>
        <v>0</v>
      </c>
      <c r="BE4" s="25">
        <f>(Visit0!$D$16)</f>
        <v>0</v>
      </c>
      <c r="BF4" s="25">
        <f>(Visit0!$D$17)</f>
        <v>0</v>
      </c>
      <c r="BG4" s="25">
        <f>(Visit0!$D$18)</f>
        <v>0</v>
      </c>
      <c r="BH4" s="25">
        <f>(Visit0!$D$19)</f>
        <v>0</v>
      </c>
      <c r="BI4" s="25">
        <f>(Visit0!$D$20)</f>
        <v>0</v>
      </c>
      <c r="BJ4" s="26">
        <f>(Visit0!$AY$11)</f>
        <v>0</v>
      </c>
      <c r="BK4" s="26">
        <f>(Visit0!$AY$12)</f>
        <v>0</v>
      </c>
      <c r="BL4" s="26">
        <f>(Visit0!$AY$13)</f>
        <v>0</v>
      </c>
      <c r="BM4" s="26">
        <f>(Visit0!$AY$14)</f>
        <v>0</v>
      </c>
      <c r="BN4" s="26">
        <f>(Visit0!$AY$15)</f>
        <v>0</v>
      </c>
      <c r="BO4" s="26">
        <f>(Visit0!$AY$16)</f>
        <v>0</v>
      </c>
      <c r="BP4" s="26">
        <f>(Visit0!$AY$17)</f>
        <v>0</v>
      </c>
      <c r="BQ4" s="26">
        <f>(Visit0!$AY$18)</f>
        <v>0</v>
      </c>
      <c r="BR4" s="26">
        <f>(Visit0!$AY$19)</f>
        <v>0</v>
      </c>
      <c r="BS4" s="26">
        <f>(Visit0!$AY$20)</f>
        <v>0</v>
      </c>
      <c r="BT4" s="25">
        <f>(Visit0!$D$26)</f>
        <v>0</v>
      </c>
      <c r="BU4" s="25">
        <f>(Visit0!$D$27)</f>
        <v>0</v>
      </c>
      <c r="BV4" s="25">
        <f>(Visit0!$D$28)</f>
        <v>0</v>
      </c>
      <c r="BW4" s="25">
        <f>(Visit0!$D$29)</f>
        <v>0</v>
      </c>
      <c r="BX4" s="25">
        <f>(Visit0!$D$30)</f>
        <v>0</v>
      </c>
      <c r="BY4" s="25">
        <f>(Visit0!$D$31)</f>
        <v>0</v>
      </c>
      <c r="BZ4" s="25">
        <f>(Visit0!$D$32)</f>
        <v>0</v>
      </c>
      <c r="CA4" s="25">
        <f>(Visit0!$D$33)</f>
        <v>0</v>
      </c>
      <c r="CB4" s="16">
        <f>(Visit0!$AL$26)</f>
        <v>0</v>
      </c>
      <c r="CC4" s="16">
        <f>(Visit0!$AL$27)</f>
        <v>0</v>
      </c>
      <c r="CD4" s="16">
        <f>(Visit0!$AL$28)</f>
        <v>0</v>
      </c>
      <c r="CE4" s="16">
        <f>(Visit0!$AL$29)</f>
        <v>0</v>
      </c>
      <c r="CF4" s="16">
        <f>(Visit0!$AL$30)</f>
        <v>0</v>
      </c>
      <c r="CG4" s="16">
        <f>(Visit0!$AL$31)</f>
        <v>0</v>
      </c>
      <c r="CH4" s="16">
        <f>(Visit0!$AL$32)</f>
        <v>0</v>
      </c>
      <c r="CI4" s="16">
        <f>(Visit0!$AL$33)</f>
        <v>0</v>
      </c>
      <c r="CJ4" s="16">
        <f>(Visit0!$AU$26)</f>
        <v>0</v>
      </c>
      <c r="CK4" s="16">
        <f>(Visit0!$AU$27)</f>
        <v>0</v>
      </c>
      <c r="CL4" s="16">
        <f>(Visit0!$AU$28)</f>
        <v>0</v>
      </c>
      <c r="CM4" s="16">
        <f>(Visit0!$AU$29)</f>
        <v>0</v>
      </c>
      <c r="CN4" s="16">
        <f>(Visit0!$AU$30)</f>
        <v>0</v>
      </c>
      <c r="CO4" s="16">
        <f>(Visit0!$AU$31)</f>
        <v>0</v>
      </c>
      <c r="CP4" s="16">
        <f>(Visit0!$AU$32)</f>
        <v>0</v>
      </c>
      <c r="CQ4" s="16">
        <f>(Visit0!$AU$33)</f>
        <v>0</v>
      </c>
      <c r="CR4" s="16">
        <f>(Visit0!$L$37)</f>
        <v>0</v>
      </c>
      <c r="CS4" s="16">
        <f>(Visit0!$O$37)</f>
        <v>0</v>
      </c>
      <c r="CT4" s="16">
        <f>(Visit0!$T$37)</f>
        <v>0</v>
      </c>
      <c r="CU4" s="16">
        <f>(Visit0!$AH$37)</f>
        <v>0</v>
      </c>
      <c r="CV4" s="16">
        <f>(Visit0!$AK$37)</f>
        <v>0</v>
      </c>
      <c r="CW4" s="16">
        <f>(Visit0!$AP$37)</f>
        <v>0</v>
      </c>
      <c r="CX4" s="16">
        <f>(Visit0!$AU$37)</f>
        <v>0</v>
      </c>
      <c r="CY4" s="16">
        <f>(Visit0!$AX$37)</f>
        <v>0</v>
      </c>
      <c r="CZ4" s="16">
        <f>(Visit0!$BB$37)</f>
        <v>0</v>
      </c>
      <c r="DA4" s="16">
        <f>(Visit0!$L$38)</f>
        <v>0</v>
      </c>
      <c r="DB4" s="16">
        <f>(Visit0!$O$38)</f>
        <v>0</v>
      </c>
      <c r="DC4" s="16">
        <f>(Visit0!$T$38)</f>
        <v>0</v>
      </c>
      <c r="DD4" s="16">
        <f>(Visit0!$AH$38)</f>
        <v>0</v>
      </c>
      <c r="DE4" s="16">
        <f>(Visit0!$AK$38)</f>
        <v>0</v>
      </c>
      <c r="DF4" s="16">
        <f>(Visit0!$AP$38)</f>
        <v>0</v>
      </c>
      <c r="DG4" s="16">
        <f>(Visit0!$AU$38)</f>
        <v>0</v>
      </c>
      <c r="DH4" s="16">
        <f>(Visit0!$AX$38)</f>
        <v>0</v>
      </c>
      <c r="DI4" s="16">
        <f>(Visit0!$BB$38)</f>
        <v>0</v>
      </c>
      <c r="DJ4" s="16">
        <f>(Visit0!$H$39)</f>
        <v>0</v>
      </c>
      <c r="DK4" s="16">
        <f>(Visit0!$J$39)</f>
        <v>0</v>
      </c>
      <c r="DL4" s="16">
        <f>(Visit0!$L$39)</f>
        <v>0</v>
      </c>
      <c r="DM4" s="16">
        <f>(Visit0!$O$39)</f>
        <v>0</v>
      </c>
      <c r="DN4" s="16">
        <f>(Visit0!$T$39)</f>
        <v>0</v>
      </c>
      <c r="DO4" s="16">
        <f>(Visit0!$AH$39)</f>
        <v>0</v>
      </c>
      <c r="DP4" s="16">
        <f>(Visit0!$AK$39)</f>
        <v>0</v>
      </c>
      <c r="DQ4" s="16">
        <f>(Visit0!$AP$39)</f>
        <v>0</v>
      </c>
      <c r="DR4" s="16">
        <f>(Visit0!$AU$39)</f>
        <v>0</v>
      </c>
      <c r="DS4" s="16">
        <f>(Visit0!$AX$39)</f>
        <v>0</v>
      </c>
      <c r="DT4" s="16">
        <f>(Visit0!$BB$39)</f>
        <v>0</v>
      </c>
      <c r="DU4" s="16">
        <f>(Visit0!$H$40)</f>
        <v>0</v>
      </c>
      <c r="DV4" s="16">
        <f>(Visit0!$J$40)</f>
        <v>0</v>
      </c>
      <c r="DW4" s="16">
        <f>(Visit0!$L$40)</f>
        <v>0</v>
      </c>
      <c r="DX4" s="16">
        <f>(Visit0!$O$40)</f>
        <v>0</v>
      </c>
      <c r="DY4" s="16">
        <f>(Visit0!$T$40)</f>
        <v>0</v>
      </c>
      <c r="DZ4" s="16">
        <f>(Visit0!$AH$40)</f>
        <v>0</v>
      </c>
      <c r="EA4" s="16">
        <f>(Visit0!$AK$40)</f>
        <v>0</v>
      </c>
      <c r="EB4" s="16">
        <f>(Visit0!$AP$40)</f>
        <v>0</v>
      </c>
      <c r="EC4" s="16">
        <f>(Visit0!$AU$40)</f>
        <v>0</v>
      </c>
      <c r="ED4" s="16">
        <f>(Visit0!$AX$40)</f>
        <v>0</v>
      </c>
      <c r="EE4" s="16">
        <f>(Visit0!$BB$40)</f>
        <v>0</v>
      </c>
      <c r="EF4" s="16">
        <f>(Visit0!$H$41)</f>
        <v>0</v>
      </c>
      <c r="EG4" s="16">
        <f>(Visit0!$J$41)</f>
        <v>0</v>
      </c>
      <c r="EH4" s="16">
        <f>(Visit0!$L$41)</f>
        <v>0</v>
      </c>
      <c r="EI4" s="16">
        <f>(Visit0!$O$41)</f>
        <v>0</v>
      </c>
      <c r="EJ4" s="16">
        <f>(Visit0!$T$41)</f>
        <v>0</v>
      </c>
      <c r="EK4" s="16">
        <f>(Visit0!$AH$41)</f>
        <v>0</v>
      </c>
      <c r="EL4" s="16">
        <f>(Visit0!$AK$41)</f>
        <v>0</v>
      </c>
      <c r="EM4" s="16">
        <f>(Visit0!$AP$41)</f>
        <v>0</v>
      </c>
      <c r="EN4" s="16">
        <f>(Visit0!$AU$41)</f>
        <v>0</v>
      </c>
      <c r="EO4" s="16">
        <f>(Visit0!$AX$41)</f>
        <v>0</v>
      </c>
      <c r="EP4" s="16">
        <f>(Visit0!$BB$41)</f>
        <v>0</v>
      </c>
      <c r="EQ4" s="16">
        <f>(Visit0!$H$42)</f>
        <v>0</v>
      </c>
      <c r="ER4" s="16">
        <f>(Visit0!$J$42)</f>
        <v>0</v>
      </c>
      <c r="ES4" s="16">
        <f>(Visit0!$L$42)</f>
        <v>0</v>
      </c>
      <c r="ET4" s="16">
        <f>(Visit0!$O$42)</f>
        <v>0</v>
      </c>
      <c r="EU4" s="16">
        <f>(Visit0!$T$42)</f>
        <v>0</v>
      </c>
      <c r="EV4" s="16">
        <f>(Visit0!$AH$42)</f>
        <v>0</v>
      </c>
      <c r="EW4" s="16">
        <f>(Visit0!$AK$42)</f>
        <v>0</v>
      </c>
      <c r="EX4" s="16">
        <f>(Visit0!$AP$42)</f>
        <v>0</v>
      </c>
      <c r="EY4" s="16">
        <f>(Visit0!$AU$42)</f>
        <v>0</v>
      </c>
      <c r="EZ4" s="16">
        <f>(Visit0!$AX$42)</f>
        <v>0</v>
      </c>
      <c r="FA4" s="16">
        <f>(Visit0!$BB$42)</f>
        <v>0</v>
      </c>
      <c r="FB4" s="16">
        <f>(Visit0!$H$43)</f>
        <v>0</v>
      </c>
      <c r="FC4" s="16">
        <f>(Visit0!$J$43)</f>
        <v>0</v>
      </c>
      <c r="FD4" s="16">
        <f>(Visit0!$L$43)</f>
        <v>0</v>
      </c>
      <c r="FE4" s="16">
        <f>(Visit0!$O$43)</f>
        <v>0</v>
      </c>
      <c r="FF4" s="16">
        <f>(Visit0!$T$43)</f>
        <v>0</v>
      </c>
      <c r="FG4" s="16">
        <f>(Visit0!$AH$43)</f>
        <v>0</v>
      </c>
      <c r="FH4" s="16">
        <f>(Visit0!$AK$43)</f>
        <v>0</v>
      </c>
      <c r="FI4" s="16">
        <f>(Visit0!$AP$43)</f>
        <v>0</v>
      </c>
      <c r="FJ4" s="16">
        <f>(Visit0!$AU$43)</f>
        <v>0</v>
      </c>
      <c r="FK4" s="16">
        <f>(Visit0!$AX$43)</f>
        <v>0</v>
      </c>
      <c r="FL4" s="16">
        <f>(Visit0!$BB$43)</f>
        <v>0</v>
      </c>
      <c r="FM4" s="16">
        <f>(Visit0!$H$44)</f>
        <v>0</v>
      </c>
      <c r="FN4" s="16">
        <f>(Visit0!$J$44)</f>
        <v>0</v>
      </c>
      <c r="FO4" s="16">
        <f>(Visit0!$L$44)</f>
        <v>0</v>
      </c>
      <c r="FP4" s="16">
        <f>(Visit0!$O$44)</f>
        <v>0</v>
      </c>
      <c r="FQ4" s="16">
        <f>(Visit0!$T$44)</f>
        <v>0</v>
      </c>
      <c r="FR4" s="16">
        <f>(Visit0!$AH$44)</f>
        <v>0</v>
      </c>
      <c r="FS4" s="16">
        <f>(Visit0!$AK$44)</f>
        <v>0</v>
      </c>
      <c r="FT4" s="16">
        <f>(Visit0!$AP$44)</f>
        <v>0</v>
      </c>
      <c r="FU4" s="16">
        <f>(Visit0!$AU$44)</f>
        <v>0</v>
      </c>
      <c r="FV4" s="16">
        <f>(Visit0!$AX$44)</f>
        <v>0</v>
      </c>
      <c r="FW4" s="16">
        <f>(Visit0!$BB$44)</f>
        <v>0</v>
      </c>
      <c r="FX4" s="16">
        <f>(Visit0!$H$45)</f>
        <v>0</v>
      </c>
      <c r="FY4" s="16">
        <f>(Visit0!$J$45)</f>
        <v>0</v>
      </c>
      <c r="FZ4" s="16">
        <f>(Visit0!$L$45)</f>
        <v>0</v>
      </c>
      <c r="GA4" s="16">
        <f>(Visit0!$O$45)</f>
        <v>0</v>
      </c>
      <c r="GB4" s="16">
        <f>(Visit0!$T$45)</f>
        <v>0</v>
      </c>
      <c r="GC4" s="16">
        <f>(Visit0!$AH$45)</f>
        <v>0</v>
      </c>
      <c r="GD4" s="16">
        <f>(Visit0!$AK$45)</f>
        <v>0</v>
      </c>
      <c r="GE4" s="16">
        <f>(Visit0!$AP$45)</f>
        <v>0</v>
      </c>
      <c r="GF4" s="16">
        <f>(Visit0!$AU$45)</f>
        <v>0</v>
      </c>
      <c r="GG4" s="16">
        <f>(Visit0!$AX$45)</f>
        <v>0</v>
      </c>
      <c r="GH4" s="16">
        <f>(Visit0!$BB$45)</f>
        <v>0</v>
      </c>
      <c r="GI4" s="16">
        <f>(Visit0!$H$46)</f>
        <v>0</v>
      </c>
      <c r="GJ4" s="16">
        <f>(Visit0!$J$46)</f>
        <v>0</v>
      </c>
      <c r="GK4" s="16">
        <f>(Visit0!$L$46)</f>
        <v>0</v>
      </c>
      <c r="GL4" s="16">
        <f>(Visit0!$O$46)</f>
        <v>0</v>
      </c>
      <c r="GM4" s="16">
        <f>(Visit0!$T$46)</f>
        <v>0</v>
      </c>
      <c r="GN4" s="16">
        <f>(Visit0!$AH$46)</f>
        <v>0</v>
      </c>
      <c r="GO4" s="16">
        <f>(Visit0!$AK$46)</f>
        <v>0</v>
      </c>
      <c r="GP4" s="16">
        <f>(Visit0!$AP$46)</f>
        <v>0</v>
      </c>
      <c r="GQ4" s="16">
        <f>(Visit0!$AU$46)</f>
        <v>0</v>
      </c>
      <c r="GR4" s="16">
        <f>(Visit0!$AX$46)</f>
        <v>0</v>
      </c>
      <c r="GS4" s="16">
        <f>(Visit0!$BB$46)</f>
        <v>0</v>
      </c>
      <c r="GT4" s="16">
        <f>(Visit0!$H$47)</f>
        <v>0</v>
      </c>
      <c r="GU4" s="16">
        <f>(Visit0!$J$47)</f>
        <v>0</v>
      </c>
      <c r="GV4" s="16">
        <f>(Visit0!$L$47)</f>
        <v>0</v>
      </c>
      <c r="GW4" s="16">
        <f>(Visit0!$O$47)</f>
        <v>0</v>
      </c>
      <c r="GX4" s="16">
        <f>(Visit0!$T$47)</f>
        <v>0</v>
      </c>
      <c r="GY4" s="16">
        <f>(Visit0!$AH$47)</f>
        <v>0</v>
      </c>
      <c r="GZ4" s="16">
        <f>(Visit0!$AK$47)</f>
        <v>0</v>
      </c>
      <c r="HA4" s="16">
        <f>(Visit0!$AP$47)</f>
        <v>0</v>
      </c>
      <c r="HB4" s="16">
        <f>(Visit0!$AU$47)</f>
        <v>0</v>
      </c>
      <c r="HC4" s="16">
        <f>(Visit0!$AX$47)</f>
        <v>0</v>
      </c>
      <c r="HD4" s="16">
        <f>(Visit0!$BB$47)</f>
        <v>0</v>
      </c>
      <c r="HE4" s="16">
        <f>(Visit0!$H$48)</f>
        <v>0</v>
      </c>
      <c r="HF4" s="16">
        <f>(Visit0!$J$48)</f>
        <v>0</v>
      </c>
      <c r="HG4" s="16">
        <f>(Visit0!$L$48)</f>
        <v>0</v>
      </c>
      <c r="HH4" s="16">
        <f>(Visit0!$O$48)</f>
        <v>0</v>
      </c>
      <c r="HI4" s="16">
        <f>(Visit0!$T$48)</f>
        <v>0</v>
      </c>
      <c r="HJ4" s="16">
        <f>(Visit0!$AH$48)</f>
        <v>0</v>
      </c>
      <c r="HK4" s="16">
        <f>(Visit0!$AK$48)</f>
        <v>0</v>
      </c>
      <c r="HL4" s="16">
        <f>(Visit0!$AP$48)</f>
        <v>0</v>
      </c>
      <c r="HM4" s="16">
        <f>(Visit0!$AU$48)</f>
        <v>0</v>
      </c>
      <c r="HN4" s="16">
        <f>(Visit0!$AX$48)</f>
        <v>0</v>
      </c>
      <c r="HO4" s="16">
        <f>(Visit0!$BB$48)</f>
        <v>0</v>
      </c>
      <c r="HP4" s="16">
        <f>(Visit0!$H$49)</f>
        <v>0</v>
      </c>
      <c r="HQ4" s="16">
        <f>(Visit0!$J$49)</f>
        <v>0</v>
      </c>
      <c r="HR4" s="16">
        <f>(Visit0!$L$49)</f>
        <v>0</v>
      </c>
      <c r="HS4" s="16">
        <f>(Visit0!$O$49)</f>
        <v>0</v>
      </c>
      <c r="HT4" s="16">
        <f>(Visit0!$T$49)</f>
        <v>0</v>
      </c>
      <c r="HU4" s="16">
        <f>(Visit0!$AH$49)</f>
        <v>0</v>
      </c>
      <c r="HV4" s="16">
        <f>(Visit0!$AK$49)</f>
        <v>0</v>
      </c>
      <c r="HW4" s="16">
        <f>(Visit0!$AP$49)</f>
        <v>0</v>
      </c>
      <c r="HX4" s="16">
        <f>(Visit0!$AU$49)</f>
        <v>0</v>
      </c>
      <c r="HY4" s="16">
        <f>(Visit0!$AX$49)</f>
        <v>0</v>
      </c>
      <c r="HZ4" s="16">
        <f>(Visit0!$BB$49)</f>
        <v>0</v>
      </c>
      <c r="IA4" s="16">
        <f>(Visit0!$H$80)</f>
        <v>0</v>
      </c>
      <c r="IB4" s="16">
        <f>(Visit0!$J$80)</f>
        <v>0</v>
      </c>
      <c r="IC4" s="16">
        <f>(Visit0!$L$80)</f>
        <v>0</v>
      </c>
      <c r="ID4" s="16">
        <f>(Visit0!$O$80)</f>
        <v>0</v>
      </c>
      <c r="IE4" s="16">
        <f>(Visit0!$T$80)</f>
        <v>0</v>
      </c>
      <c r="IF4" s="16">
        <f>(Visit0!$AH$80)</f>
        <v>0</v>
      </c>
      <c r="IG4" s="16">
        <f>(Visit0!$AK$80)</f>
        <v>0</v>
      </c>
      <c r="IH4" s="16">
        <f>(Visit0!$AP$80)</f>
        <v>0</v>
      </c>
      <c r="II4" s="16">
        <f>(Visit0!$AU$80)</f>
        <v>0</v>
      </c>
      <c r="IJ4" s="16">
        <f>(Visit0!$AX$80)</f>
        <v>0</v>
      </c>
      <c r="IK4" s="16">
        <f>(Visit0!$BB$80)</f>
        <v>0</v>
      </c>
      <c r="IL4" s="16">
        <f>(Visit0!$H$81)</f>
        <v>0</v>
      </c>
      <c r="IM4" s="16">
        <f>(Visit0!$J$81)</f>
        <v>0</v>
      </c>
      <c r="IN4" s="16">
        <f>(Visit0!$L$81)</f>
        <v>0</v>
      </c>
      <c r="IO4" s="16">
        <f>(Visit0!$O$81)</f>
        <v>0</v>
      </c>
      <c r="IP4" s="16">
        <f>(Visit0!$T$81)</f>
        <v>0</v>
      </c>
      <c r="IQ4" s="16">
        <f>(Visit0!$AH$81)</f>
        <v>0</v>
      </c>
      <c r="IR4" s="16">
        <f>(Visit0!$AK$81)</f>
        <v>0</v>
      </c>
      <c r="IS4" s="16">
        <f>(Visit0!$AP$81)</f>
        <v>0</v>
      </c>
      <c r="IT4" s="16">
        <f>(Visit0!$AU$81)</f>
        <v>0</v>
      </c>
      <c r="IU4" s="16">
        <f>(Visit0!$AX$81)</f>
        <v>0</v>
      </c>
      <c r="IV4" s="16">
        <f>(Visit0!$BB$81)</f>
        <v>0</v>
      </c>
    </row>
    <row r="5" spans="1:256" ht="12.75">
      <c r="A5" s="16">
        <f>(Screening!$G$4)</f>
        <v>0</v>
      </c>
      <c r="B5" s="15">
        <v>6</v>
      </c>
      <c r="C5" s="18">
        <f>(Visit6Mo!$A$5)</f>
        <v>0</v>
      </c>
      <c r="D5" s="16">
        <f>(C5-(Visit6Mo!AX5))/365.25</f>
        <v>0</v>
      </c>
      <c r="E5" s="18">
        <f>(Visit6Mo!BD5)</f>
        <v>0</v>
      </c>
      <c r="F5" s="18">
        <f>(Visit6Mo!AP7)</f>
        <v>0</v>
      </c>
      <c r="G5" s="18">
        <f>(Visit6Mo!BD9)</f>
        <v>0</v>
      </c>
      <c r="H5" s="18">
        <f>(Visit6Mo!V23)</f>
        <v>0</v>
      </c>
      <c r="I5" s="18">
        <f>(Visit6Mo!AG23)</f>
        <v>0</v>
      </c>
      <c r="J5" s="18">
        <f>(Visit6Mo!AO23)</f>
        <v>0</v>
      </c>
      <c r="K5" s="18">
        <f>(Visit6Mo!BD23)</f>
        <v>0</v>
      </c>
      <c r="L5" s="18">
        <f>(Visit6Mo!V24)</f>
        <v>0</v>
      </c>
      <c r="M5" s="18">
        <f>(Visit6Mo!AG24)</f>
        <v>0</v>
      </c>
      <c r="N5" s="18">
        <f>(Visit6Mo!AO24)</f>
        <v>0</v>
      </c>
      <c r="O5" s="18">
        <f>(Visit6Mo!BD24)</f>
        <v>0</v>
      </c>
      <c r="P5" s="18">
        <f>(Visit6Mo!R53)</f>
        <v>0</v>
      </c>
      <c r="Q5" s="18" t="str">
        <f>(Visit6Mo!AR53)</f>
        <v>N</v>
      </c>
      <c r="R5" s="18">
        <f>(Visit6Mo!K56)</f>
        <v>0</v>
      </c>
      <c r="S5" s="20">
        <f>(Visit6Mo!K57)</f>
        <v>0</v>
      </c>
      <c r="T5" s="20">
        <f>(Visit6Mo!M57)</f>
        <v>0</v>
      </c>
      <c r="U5" s="20">
        <f>(Visit6Mo!S57)</f>
        <v>0</v>
      </c>
      <c r="V5" s="20">
        <f>(Visit6Mo!X57)</f>
        <v>0</v>
      </c>
      <c r="W5" s="20">
        <f>(Visit6Mo!K58)</f>
        <v>0</v>
      </c>
      <c r="X5" s="20">
        <f>(Visit6Mo!M58)</f>
        <v>0</v>
      </c>
      <c r="Y5" s="20">
        <f>(Visit6Mo!S58)</f>
        <v>0</v>
      </c>
      <c r="Z5" s="20">
        <f>(Visit6Mo!AM56)</f>
        <v>0</v>
      </c>
      <c r="AA5" s="20">
        <f>(Visit6Mo!AM57)</f>
        <v>0</v>
      </c>
      <c r="AB5" s="20">
        <f>(Visit6Mo!AO57)</f>
        <v>0</v>
      </c>
      <c r="AC5" s="20">
        <f>(Visit6Mo!AU57)</f>
        <v>0</v>
      </c>
      <c r="AD5" s="20">
        <f>(Visit6Mo!AZ57)</f>
        <v>0</v>
      </c>
      <c r="AE5" s="20">
        <f>(Visit6Mo!AM58)</f>
        <v>0</v>
      </c>
      <c r="AF5" s="20">
        <f>(Visit6Mo!AO58)</f>
        <v>0</v>
      </c>
      <c r="AG5" s="20">
        <f>(Visit6Mo!AU58)</f>
        <v>0</v>
      </c>
      <c r="AH5" s="20">
        <f>(Visit6Mo!AM59)</f>
        <v>0</v>
      </c>
      <c r="AI5" s="20">
        <f>(Visit6Mo!AR59)</f>
        <v>0</v>
      </c>
      <c r="AJ5" s="20">
        <f>(Visit6Mo!AW59)</f>
        <v>0</v>
      </c>
      <c r="AK5" s="20">
        <f>(Visit6Mo!BC59)</f>
        <v>0</v>
      </c>
      <c r="AL5" s="20">
        <f>(Visit6Mo!AA61)</f>
        <v>0</v>
      </c>
      <c r="AM5" s="20">
        <f>(Visit6Mo!AR61)</f>
        <v>0</v>
      </c>
      <c r="AN5" s="20">
        <f>(Visit6Mo!L68)</f>
        <v>0</v>
      </c>
      <c r="AO5" s="20">
        <f>(Visit6Mo!AB68)</f>
        <v>0</v>
      </c>
      <c r="AP5" s="20">
        <f>(Visit6Mo!BB68)</f>
        <v>0</v>
      </c>
      <c r="AQ5" s="20">
        <f>(Visit6Mo!L74)</f>
        <v>0</v>
      </c>
      <c r="AR5" s="20">
        <f>(Visit6Mo!L75)</f>
        <v>0</v>
      </c>
      <c r="AS5" s="20">
        <f>(Visit6Mo!L76)</f>
        <v>0</v>
      </c>
      <c r="AT5" s="20">
        <f>(Visit6Mo!AG74)</f>
        <v>0</v>
      </c>
      <c r="AU5" s="20">
        <f>(Visit6Mo!AG75)</f>
        <v>0</v>
      </c>
      <c r="AV5" s="20">
        <f>(Visit6Mo!AG76)</f>
        <v>0</v>
      </c>
      <c r="AW5" s="20">
        <f>(Visit6Mo!BC74)</f>
        <v>0</v>
      </c>
      <c r="AX5" s="20">
        <f>(Visit6Mo!BC75)</f>
        <v>0</v>
      </c>
      <c r="AY5" s="20">
        <f>(Visit6Mo!BC76)</f>
        <v>0</v>
      </c>
      <c r="AZ5" s="25">
        <f>(Visit6Mo!$D$12)</f>
        <v>0</v>
      </c>
      <c r="BA5" s="25">
        <f>(Visit6Mo!$D$13)</f>
        <v>0</v>
      </c>
      <c r="BB5" s="25">
        <f>(Visit6Mo!$D$14)</f>
        <v>0</v>
      </c>
      <c r="BC5" s="25">
        <f>(Visit6Mo!$D$15)</f>
        <v>0</v>
      </c>
      <c r="BD5" s="25">
        <f>(Visit6Mo!$D$16)</f>
        <v>0</v>
      </c>
      <c r="BE5" s="25">
        <f>(Visit6Mo!$D$17)</f>
        <v>0</v>
      </c>
      <c r="BF5" s="25">
        <f>(Visit6Mo!$D$18)</f>
        <v>0</v>
      </c>
      <c r="BG5" s="25">
        <f>(Visit6Mo!$D$19)</f>
        <v>0</v>
      </c>
      <c r="BH5" s="25">
        <f>(Visit6Mo!$D$20)</f>
        <v>0</v>
      </c>
      <c r="BI5" s="25">
        <f>(Visit6Mo!$D$21)</f>
        <v>0</v>
      </c>
      <c r="BJ5" s="26">
        <f>(Visit6Mo!$AY$12)</f>
        <v>0</v>
      </c>
      <c r="BK5" s="26">
        <f>(Visit6Mo!$AY$13)</f>
        <v>0</v>
      </c>
      <c r="BL5" s="26">
        <f>(Visit6Mo!$AY$14)</f>
        <v>0</v>
      </c>
      <c r="BM5" s="26">
        <f>(Visit6Mo!$AY$15)</f>
        <v>0</v>
      </c>
      <c r="BN5" s="26">
        <f>(Visit6Mo!$AY$16)</f>
        <v>0</v>
      </c>
      <c r="BO5" s="26">
        <f>(Visit6Mo!$AY$17)</f>
        <v>0</v>
      </c>
      <c r="BP5" s="26">
        <f>(Visit6Mo!$AY$18)</f>
        <v>0</v>
      </c>
      <c r="BQ5" s="26">
        <f>(Visit6Mo!$AY$19)</f>
        <v>0</v>
      </c>
      <c r="BR5" s="26">
        <f>(Visit6Mo!$AY$20)</f>
        <v>0</v>
      </c>
      <c r="BS5" s="26">
        <f>(Visit6Mo!$AY$21)</f>
        <v>0</v>
      </c>
      <c r="BT5" s="25">
        <f>(Visit6Mo!$D$27)</f>
        <v>0</v>
      </c>
      <c r="BU5" s="25">
        <f>(Visit6Mo!$D$28)</f>
        <v>0</v>
      </c>
      <c r="BV5" s="25">
        <f>(Visit6Mo!$D$29)</f>
        <v>0</v>
      </c>
      <c r="BW5" s="25">
        <f>(Visit6Mo!$D$30)</f>
        <v>0</v>
      </c>
      <c r="BX5" s="25">
        <f>(Visit6Mo!$D$31)</f>
        <v>0</v>
      </c>
      <c r="BY5" s="25">
        <f>(Visit6Mo!$D$32)</f>
        <v>0</v>
      </c>
      <c r="BZ5" s="25">
        <f>(Visit6Mo!$D$33)</f>
        <v>0</v>
      </c>
      <c r="CA5" s="25">
        <f>(Visit6Mo!$D$34)</f>
        <v>0</v>
      </c>
      <c r="CB5" s="16">
        <f>(Visit6Mo!$AL$27)</f>
        <v>0</v>
      </c>
      <c r="CC5" s="16">
        <f>(Visit6Mo!$AL$28)</f>
        <v>0</v>
      </c>
      <c r="CD5" s="16">
        <f>(Visit6Mo!$AL$29)</f>
        <v>0</v>
      </c>
      <c r="CE5" s="16">
        <f>(Visit6Mo!$AL$30)</f>
        <v>0</v>
      </c>
      <c r="CF5" s="16">
        <f>(Visit6Mo!$AL$31)</f>
        <v>0</v>
      </c>
      <c r="CG5" s="16">
        <f>(Visit6Mo!$AL$32)</f>
        <v>0</v>
      </c>
      <c r="CH5" s="16">
        <f>(Visit6Mo!$AL$33)</f>
        <v>0</v>
      </c>
      <c r="CI5" s="16">
        <f>(Visit6Mo!$AL$34)</f>
        <v>0</v>
      </c>
      <c r="CJ5" s="16">
        <f>(Visit6Mo!$AU$27)</f>
        <v>0</v>
      </c>
      <c r="CK5" s="16">
        <f>(Visit6Mo!$AU$28)</f>
        <v>0</v>
      </c>
      <c r="CL5" s="16">
        <f>(Visit6Mo!$AU$29)</f>
        <v>0</v>
      </c>
      <c r="CM5" s="16">
        <f>(Visit6Mo!$AU$30)</f>
        <v>0</v>
      </c>
      <c r="CN5" s="16">
        <f>(Visit6Mo!$AU$31)</f>
        <v>0</v>
      </c>
      <c r="CO5" s="16">
        <f>(Visit6Mo!$AU$32)</f>
        <v>0</v>
      </c>
      <c r="CP5" s="16">
        <f>(Visit6Mo!$AU$33)</f>
        <v>0</v>
      </c>
      <c r="CQ5" s="16">
        <f>(Visit6Mo!$AU$34)</f>
        <v>0</v>
      </c>
      <c r="CR5" s="16">
        <f>(Visit6Mo!$L$38)</f>
        <v>0</v>
      </c>
      <c r="CS5" s="16">
        <f>(Visit6Mo!$O$38)</f>
        <v>0</v>
      </c>
      <c r="CT5" s="16">
        <f>(Visit6Mo!$T$38)</f>
        <v>0</v>
      </c>
      <c r="CU5" s="16">
        <f>(Visit6Mo!$AH$38)</f>
        <v>0</v>
      </c>
      <c r="CV5" s="16">
        <f>(Visit6Mo!$AK$38)</f>
        <v>0</v>
      </c>
      <c r="CW5" s="16">
        <f>(Visit6Mo!$AP$38)</f>
        <v>0</v>
      </c>
      <c r="CX5" s="16">
        <f>(Visit6Mo!$AU$38)</f>
        <v>0</v>
      </c>
      <c r="CY5" s="16">
        <f>(Visit6Mo!$AX$38)</f>
        <v>0</v>
      </c>
      <c r="CZ5" s="16">
        <f>(Visit6Mo!$BB$38)</f>
        <v>0</v>
      </c>
      <c r="DA5" s="16">
        <f>(Visit6Mo!$L$39)</f>
        <v>0</v>
      </c>
      <c r="DB5" s="16">
        <f>(Visit6Mo!$O$39)</f>
        <v>0</v>
      </c>
      <c r="DC5" s="16">
        <f>(Visit6Mo!$T$39)</f>
        <v>0</v>
      </c>
      <c r="DD5" s="16">
        <f>(Visit6Mo!$AH$39)</f>
        <v>0</v>
      </c>
      <c r="DE5" s="16">
        <f>(Visit6Mo!$AK$39)</f>
        <v>0</v>
      </c>
      <c r="DF5" s="16">
        <f>(Visit6Mo!$AP$39)</f>
        <v>0</v>
      </c>
      <c r="DG5" s="16">
        <f>(Visit6Mo!$AU$39)</f>
        <v>0</v>
      </c>
      <c r="DH5" s="16">
        <f>(Visit6Mo!$AX$39)</f>
        <v>0</v>
      </c>
      <c r="DI5" s="16">
        <f>(Visit6Mo!$BB$39)</f>
        <v>0</v>
      </c>
      <c r="DJ5" s="16">
        <f>(Visit6Mo!$H$40)</f>
        <v>0</v>
      </c>
      <c r="DK5" s="16">
        <f>(Visit6Mo!$J$40)</f>
        <v>0</v>
      </c>
      <c r="DL5" s="16">
        <f>(Visit6Mo!$L$40)</f>
        <v>0</v>
      </c>
      <c r="DM5" s="16">
        <f>(Visit6Mo!$O$40)</f>
        <v>0</v>
      </c>
      <c r="DN5" s="16">
        <f>(Visit6Mo!$T$40)</f>
        <v>0</v>
      </c>
      <c r="DO5" s="16">
        <f>(Visit6Mo!$AH$40)</f>
        <v>0</v>
      </c>
      <c r="DP5" s="16">
        <f>(Visit6Mo!$AK$40)</f>
        <v>0</v>
      </c>
      <c r="DQ5" s="16">
        <f>(Visit6Mo!$AP$40)</f>
        <v>0</v>
      </c>
      <c r="DR5" s="16">
        <f>(Visit6Mo!$AU$40)</f>
        <v>0</v>
      </c>
      <c r="DS5" s="16">
        <f>(Visit6Mo!$AX$40)</f>
        <v>0</v>
      </c>
      <c r="DT5" s="16">
        <f>(Visit6Mo!$BB$40)</f>
        <v>0</v>
      </c>
      <c r="DU5" s="16">
        <f>(Visit6Mo!$H$41)</f>
        <v>0</v>
      </c>
      <c r="DV5" s="16">
        <f>(Visit6Mo!$J$41)</f>
        <v>0</v>
      </c>
      <c r="DW5" s="16">
        <f>(Visit6Mo!$L$41)</f>
        <v>0</v>
      </c>
      <c r="DX5" s="16">
        <f>(Visit6Mo!$O$41)</f>
        <v>0</v>
      </c>
      <c r="DY5" s="16">
        <f>(Visit6Mo!$T$41)</f>
        <v>0</v>
      </c>
      <c r="DZ5" s="16">
        <f>(Visit6Mo!$AH$41)</f>
        <v>0</v>
      </c>
      <c r="EA5" s="16">
        <f>(Visit6Mo!$AK$41)</f>
        <v>0</v>
      </c>
      <c r="EB5" s="16">
        <f>(Visit6Mo!$AP$41)</f>
        <v>0</v>
      </c>
      <c r="EC5" s="16">
        <f>(Visit6Mo!$AU$41)</f>
        <v>0</v>
      </c>
      <c r="ED5" s="16">
        <f>(Visit6Mo!$AX$41)</f>
        <v>0</v>
      </c>
      <c r="EE5" s="16">
        <f>(Visit6Mo!$BB$41)</f>
        <v>0</v>
      </c>
      <c r="EF5" s="16">
        <f>(Visit6Mo!$H$42)</f>
        <v>0</v>
      </c>
      <c r="EG5" s="16">
        <f>(Visit6Mo!$J$42)</f>
        <v>0</v>
      </c>
      <c r="EH5" s="16">
        <f>(Visit6Mo!$L$42)</f>
        <v>0</v>
      </c>
      <c r="EI5" s="16">
        <f>(Visit6Mo!$O$42)</f>
        <v>0</v>
      </c>
      <c r="EJ5" s="16">
        <f>(Visit6Mo!$T$42)</f>
        <v>0</v>
      </c>
      <c r="EK5" s="16">
        <f>(Visit6Mo!$AH$42)</f>
        <v>0</v>
      </c>
      <c r="EL5" s="16">
        <f>(Visit6Mo!$AK$42)</f>
        <v>0</v>
      </c>
      <c r="EM5" s="16">
        <f>(Visit6Mo!$AP$42)</f>
        <v>0</v>
      </c>
      <c r="EN5" s="16">
        <f>(Visit6Mo!$AU$42)</f>
        <v>0</v>
      </c>
      <c r="EO5" s="16">
        <f>(Visit6Mo!$AX$42)</f>
        <v>0</v>
      </c>
      <c r="EP5" s="16">
        <f>(Visit6Mo!$BB$42)</f>
        <v>0</v>
      </c>
      <c r="EQ5" s="16">
        <f>(Visit6Mo!$H$43)</f>
        <v>0</v>
      </c>
      <c r="ER5" s="16">
        <f>(Visit6Mo!$J$43)</f>
        <v>0</v>
      </c>
      <c r="ES5" s="16">
        <f>(Visit6Mo!$L$43)</f>
        <v>0</v>
      </c>
      <c r="ET5" s="16">
        <f>(Visit6Mo!$O$43)</f>
        <v>0</v>
      </c>
      <c r="EU5" s="16">
        <f>(Visit6Mo!$T$43)</f>
        <v>0</v>
      </c>
      <c r="EV5" s="16">
        <f>(Visit6Mo!$AH$43)</f>
        <v>0</v>
      </c>
      <c r="EW5" s="16">
        <f>(Visit6Mo!$AK$43)</f>
        <v>0</v>
      </c>
      <c r="EX5" s="16">
        <f>(Visit6Mo!$AP$43)</f>
        <v>0</v>
      </c>
      <c r="EY5" s="16">
        <f>(Visit6Mo!$AU$43)</f>
        <v>0</v>
      </c>
      <c r="EZ5" s="16">
        <f>(Visit6Mo!$AX$43)</f>
        <v>0</v>
      </c>
      <c r="FA5" s="16">
        <f>(Visit6Mo!$BB$43)</f>
        <v>0</v>
      </c>
      <c r="FB5" s="16">
        <f>(Visit6Mo!$H$44)</f>
        <v>0</v>
      </c>
      <c r="FC5" s="16">
        <f>(Visit6Mo!$J$44)</f>
        <v>0</v>
      </c>
      <c r="FD5" s="16">
        <f>(Visit6Mo!$L$44)</f>
        <v>0</v>
      </c>
      <c r="FE5" s="16">
        <f>(Visit6Mo!$O$44)</f>
        <v>0</v>
      </c>
      <c r="FF5" s="16">
        <f>(Visit6Mo!$T$44)</f>
        <v>0</v>
      </c>
      <c r="FG5" s="16">
        <f>(Visit6Mo!$AH$44)</f>
        <v>0</v>
      </c>
      <c r="FH5" s="16">
        <f>(Visit6Mo!$AK$44)</f>
        <v>0</v>
      </c>
      <c r="FI5" s="16">
        <f>(Visit6Mo!$AP$44)</f>
        <v>0</v>
      </c>
      <c r="FJ5" s="16">
        <f>(Visit6Mo!$AU$44)</f>
        <v>0</v>
      </c>
      <c r="FK5" s="16">
        <f>(Visit6Mo!$AX$44)</f>
        <v>0</v>
      </c>
      <c r="FL5" s="16">
        <f>(Visit6Mo!$BB$44)</f>
        <v>0</v>
      </c>
      <c r="FM5" s="16">
        <f>(Visit6Mo!$H$45)</f>
        <v>0</v>
      </c>
      <c r="FN5" s="16">
        <f>(Visit6Mo!$J$45)</f>
        <v>0</v>
      </c>
      <c r="FO5" s="16">
        <f>(Visit6Mo!$L$45)</f>
        <v>0</v>
      </c>
      <c r="FP5" s="16">
        <f>(Visit6Mo!$O$45)</f>
        <v>0</v>
      </c>
      <c r="FQ5" s="16">
        <f>(Visit6Mo!$T$45)</f>
        <v>0</v>
      </c>
      <c r="FR5" s="16">
        <f>(Visit6Mo!$AH$45)</f>
        <v>0</v>
      </c>
      <c r="FS5" s="16">
        <f>(Visit6Mo!$AK$45)</f>
        <v>0</v>
      </c>
      <c r="FT5" s="16">
        <f>(Visit6Mo!$AP$45)</f>
        <v>0</v>
      </c>
      <c r="FU5" s="16">
        <f>(Visit6Mo!$AU$45)</f>
        <v>0</v>
      </c>
      <c r="FV5" s="16">
        <f>(Visit6Mo!$AX$45)</f>
        <v>0</v>
      </c>
      <c r="FW5" s="16">
        <f>(Visit6Mo!$BB$45)</f>
        <v>0</v>
      </c>
      <c r="FX5" s="16">
        <f>(Visit6Mo!$H$46)</f>
        <v>0</v>
      </c>
      <c r="FY5" s="16">
        <f>(Visit6Mo!$J$46)</f>
        <v>0</v>
      </c>
      <c r="FZ5" s="16">
        <f>(Visit6Mo!$L$46)</f>
        <v>0</v>
      </c>
      <c r="GA5" s="16">
        <f>(Visit6Mo!$O$46)</f>
        <v>0</v>
      </c>
      <c r="GB5" s="16">
        <f>(Visit6Mo!$T$46)</f>
        <v>0</v>
      </c>
      <c r="GC5" s="16">
        <f>(Visit6Mo!$AH$46)</f>
        <v>0</v>
      </c>
      <c r="GD5" s="16">
        <f>(Visit6Mo!$AK$46)</f>
        <v>0</v>
      </c>
      <c r="GE5" s="16">
        <f>(Visit6Mo!$AP$46)</f>
        <v>0</v>
      </c>
      <c r="GF5" s="16">
        <f>(Visit6Mo!$AU$46)</f>
        <v>0</v>
      </c>
      <c r="GG5" s="16">
        <f>(Visit6Mo!$AX$46)</f>
        <v>0</v>
      </c>
      <c r="GH5" s="16">
        <f>(Visit6Mo!$BB$46)</f>
        <v>0</v>
      </c>
      <c r="GI5" s="16">
        <f>(Visit6Mo!$H$47)</f>
        <v>0</v>
      </c>
      <c r="GJ5" s="16">
        <f>(Visit6Mo!$J$47)</f>
        <v>0</v>
      </c>
      <c r="GK5" s="16">
        <f>(Visit6Mo!$L$47)</f>
        <v>0</v>
      </c>
      <c r="GL5" s="16">
        <f>(Visit6Mo!$O$47)</f>
        <v>0</v>
      </c>
      <c r="GM5" s="16">
        <f>(Visit6Mo!$T$47)</f>
        <v>0</v>
      </c>
      <c r="GN5" s="16">
        <f>(Visit6Mo!$AH$47)</f>
        <v>0</v>
      </c>
      <c r="GO5" s="16">
        <f>(Visit6Mo!$AK$47)</f>
        <v>0</v>
      </c>
      <c r="GP5" s="16">
        <f>(Visit6Mo!$AP$47)</f>
        <v>0</v>
      </c>
      <c r="GQ5" s="16">
        <f>(Visit6Mo!$AU$47)</f>
        <v>0</v>
      </c>
      <c r="GR5" s="16">
        <f>(Visit6Mo!$AX$47)</f>
        <v>0</v>
      </c>
      <c r="GS5" s="16">
        <f>(Visit6Mo!$BB$47)</f>
        <v>0</v>
      </c>
      <c r="GT5" s="16">
        <f>(Visit6Mo!$H$48)</f>
        <v>0</v>
      </c>
      <c r="GU5" s="16">
        <f>(Visit6Mo!$J$48)</f>
        <v>0</v>
      </c>
      <c r="GV5" s="16">
        <f>(Visit6Mo!$L$48)</f>
        <v>0</v>
      </c>
      <c r="GW5" s="16">
        <f>(Visit6Mo!$O$48)</f>
        <v>0</v>
      </c>
      <c r="GX5" s="16">
        <f>(Visit6Mo!$T$48)</f>
        <v>0</v>
      </c>
      <c r="GY5" s="16">
        <f>(Visit6Mo!$AH$48)</f>
        <v>0</v>
      </c>
      <c r="GZ5" s="16">
        <f>(Visit6Mo!$AK$48)</f>
        <v>0</v>
      </c>
      <c r="HA5" s="16">
        <f>(Visit6Mo!$AP$48)</f>
        <v>0</v>
      </c>
      <c r="HB5" s="16">
        <f>(Visit6Mo!$AU$48)</f>
        <v>0</v>
      </c>
      <c r="HC5" s="16">
        <f>(Visit6Mo!$AX$48)</f>
        <v>0</v>
      </c>
      <c r="HD5" s="16">
        <f>(Visit6Mo!$BB$48)</f>
        <v>0</v>
      </c>
      <c r="HE5" s="16">
        <f>(Visit6Mo!$H$49)</f>
        <v>0</v>
      </c>
      <c r="HF5" s="16">
        <f>(Visit6Mo!$J$49)</f>
        <v>0</v>
      </c>
      <c r="HG5" s="16">
        <f>(Visit6Mo!$L$49)</f>
        <v>0</v>
      </c>
      <c r="HH5" s="16">
        <f>(Visit6Mo!$O$49)</f>
        <v>0</v>
      </c>
      <c r="HI5" s="16">
        <f>(Visit6Mo!$T$49)</f>
        <v>0</v>
      </c>
      <c r="HJ5" s="16">
        <f>(Visit6Mo!$AH$49)</f>
        <v>0</v>
      </c>
      <c r="HK5" s="16">
        <f>(Visit6Mo!$AK$49)</f>
        <v>0</v>
      </c>
      <c r="HL5" s="16">
        <f>(Visit6Mo!$AP$49)</f>
        <v>0</v>
      </c>
      <c r="HM5" s="16">
        <f>(Visit6Mo!$AU$49)</f>
        <v>0</v>
      </c>
      <c r="HN5" s="16">
        <f>(Visit6Mo!$AX$49)</f>
        <v>0</v>
      </c>
      <c r="HO5" s="16">
        <f>(Visit6Mo!$BB$49)</f>
        <v>0</v>
      </c>
      <c r="HP5" s="16">
        <f>(Visit6Mo!$H$50)</f>
        <v>0</v>
      </c>
      <c r="HQ5" s="16">
        <f>(Visit6Mo!$J$50)</f>
        <v>0</v>
      </c>
      <c r="HR5" s="16">
        <f>(Visit6Mo!$L$50)</f>
        <v>0</v>
      </c>
      <c r="HS5" s="16">
        <f>(Visit6Mo!$O$50)</f>
        <v>0</v>
      </c>
      <c r="HT5" s="16">
        <f>(Visit6Mo!$T$50)</f>
        <v>0</v>
      </c>
      <c r="HU5" s="16">
        <f>(Visit6Mo!$AH$50)</f>
        <v>0</v>
      </c>
      <c r="HV5" s="16">
        <f>(Visit6Mo!$AK$50)</f>
        <v>0</v>
      </c>
      <c r="HW5" s="16">
        <f>(Visit6Mo!$AP$50)</f>
        <v>0</v>
      </c>
      <c r="HX5" s="16">
        <f>(Visit6Mo!$AU$50)</f>
        <v>0</v>
      </c>
      <c r="HY5" s="16">
        <f>(Visit6Mo!$AX$50)</f>
        <v>0</v>
      </c>
      <c r="HZ5" s="16">
        <f>(Visit6Mo!$BB$50)</f>
        <v>0</v>
      </c>
      <c r="IA5" s="16">
        <f>(Visit6Mo!$H$81)</f>
        <v>0</v>
      </c>
      <c r="IB5" s="16">
        <f>(Visit6Mo!$J$81)</f>
        <v>0</v>
      </c>
      <c r="IC5" s="16">
        <f>(Visit6Mo!$L$81)</f>
        <v>0</v>
      </c>
      <c r="ID5" s="16">
        <f>(Visit6Mo!$O$81)</f>
        <v>0</v>
      </c>
      <c r="IE5" s="16">
        <f>(Visit6Mo!$T$81)</f>
        <v>0</v>
      </c>
      <c r="IF5" s="16">
        <f>(Visit6Mo!$AH$81)</f>
        <v>0</v>
      </c>
      <c r="IG5" s="16">
        <f>(Visit6Mo!$AK$81)</f>
        <v>0</v>
      </c>
      <c r="IH5" s="16">
        <f>(Visit6Mo!$AP$81)</f>
        <v>0</v>
      </c>
      <c r="II5" s="16">
        <f>(Visit6Mo!$AU$81)</f>
        <v>0</v>
      </c>
      <c r="IJ5" s="16">
        <f>(Visit6Mo!$AX$81)</f>
        <v>0</v>
      </c>
      <c r="IK5" s="16">
        <f>(Visit6Mo!$BB$81)</f>
        <v>0</v>
      </c>
      <c r="IL5" s="16">
        <f>(Visit6Mo!$H$82)</f>
        <v>0</v>
      </c>
      <c r="IM5" s="16">
        <f>(Visit6Mo!$J$82)</f>
        <v>0</v>
      </c>
      <c r="IN5" s="16">
        <f>(Visit6Mo!$L$82)</f>
        <v>0</v>
      </c>
      <c r="IO5" s="16">
        <f>(Visit6Mo!$O$82)</f>
        <v>0</v>
      </c>
      <c r="IP5" s="16">
        <f>(Visit6Mo!$T$82)</f>
        <v>0</v>
      </c>
      <c r="IQ5" s="16">
        <f>(Visit6Mo!$AH$82)</f>
        <v>0</v>
      </c>
      <c r="IR5" s="16">
        <f>(Visit6Mo!$AK$82)</f>
        <v>0</v>
      </c>
      <c r="IS5" s="16">
        <f>(Visit6Mo!$AP$82)</f>
        <v>0</v>
      </c>
      <c r="IT5" s="16">
        <f>(Visit6Mo!$AU$82)</f>
        <v>0</v>
      </c>
      <c r="IU5" s="16">
        <f>(Visit6Mo!$AX$82)</f>
        <v>0</v>
      </c>
      <c r="IV5" s="16">
        <f>(Visit6Mo!$BB$82)</f>
        <v>0</v>
      </c>
    </row>
    <row r="6" spans="1:256" ht="12.75">
      <c r="A6" s="16">
        <f>(Screening!$G$4)</f>
        <v>0</v>
      </c>
      <c r="B6" s="15">
        <v>12</v>
      </c>
      <c r="C6" s="18">
        <f>(Visit12Mo!$A$4)</f>
        <v>0</v>
      </c>
      <c r="D6" s="16">
        <f>(C6-(Visit12Mo!AX4))/365.25</f>
        <v>0</v>
      </c>
      <c r="E6" s="18">
        <f>(Visit12Mo!BD4)</f>
        <v>0</v>
      </c>
      <c r="F6" s="18">
        <f>(Visit12Mo!AP6)</f>
        <v>0</v>
      </c>
      <c r="G6" s="18">
        <f>(Visit12Mo!BD8)</f>
        <v>0</v>
      </c>
      <c r="H6" s="18">
        <f>(Visit12Mo!V22)</f>
        <v>0</v>
      </c>
      <c r="I6" s="18">
        <f>(Visit12Mo!AG22)</f>
        <v>0</v>
      </c>
      <c r="J6" s="18">
        <f>(Visit12Mo!AO22)</f>
        <v>0</v>
      </c>
      <c r="K6" s="18">
        <f>(Visit12Mo!BD22)</f>
        <v>0</v>
      </c>
      <c r="L6" s="18">
        <f>(Visit12Mo!V23)</f>
        <v>0</v>
      </c>
      <c r="M6" s="18">
        <f>(Visit12Mo!AG23)</f>
        <v>0</v>
      </c>
      <c r="N6" s="18">
        <f>(Visit12Mo!AO23)</f>
        <v>0</v>
      </c>
      <c r="O6" s="18">
        <f>(Visit12Mo!BD23)</f>
        <v>0</v>
      </c>
      <c r="P6" s="18">
        <f>(Visit12Mo!R52)</f>
        <v>0</v>
      </c>
      <c r="Q6" s="18" t="str">
        <f>(Visit12Mo!AR52)</f>
        <v>N</v>
      </c>
      <c r="R6" s="18">
        <f>(Visit12Mo!K55)</f>
        <v>0</v>
      </c>
      <c r="S6" s="20">
        <f>(Visit12Mo!K56)</f>
        <v>0</v>
      </c>
      <c r="T6" s="20">
        <f>(Visit12Mo!M56)</f>
        <v>0</v>
      </c>
      <c r="U6" s="20">
        <f>(Visit12Mo!S56)</f>
        <v>0</v>
      </c>
      <c r="V6" s="20">
        <f>(Visit12Mo!X56)</f>
        <v>0</v>
      </c>
      <c r="W6" s="20">
        <f>(Visit12Mo!K57)</f>
        <v>0</v>
      </c>
      <c r="X6" s="20">
        <f>(Visit12Mo!M57)</f>
        <v>0</v>
      </c>
      <c r="Y6" s="20">
        <f>(Visit12Mo!S57)</f>
        <v>0</v>
      </c>
      <c r="Z6" s="20">
        <f>(Visit12Mo!AM55)</f>
        <v>0</v>
      </c>
      <c r="AA6" s="20">
        <f>(Visit12Mo!AM56)</f>
        <v>0</v>
      </c>
      <c r="AB6" s="20">
        <f>(Visit12Mo!AO56)</f>
        <v>0</v>
      </c>
      <c r="AC6" s="20">
        <f>(Visit12Mo!AU56)</f>
        <v>0</v>
      </c>
      <c r="AD6" s="20">
        <f>(Visit12Mo!AZ56)</f>
        <v>0</v>
      </c>
      <c r="AE6" s="20">
        <f>(Visit12Mo!AM57)</f>
        <v>0</v>
      </c>
      <c r="AF6" s="20">
        <f>(Visit12Mo!AO57)</f>
        <v>0</v>
      </c>
      <c r="AG6" s="20">
        <f>(Visit12Mo!AU57)</f>
        <v>0</v>
      </c>
      <c r="AH6" s="20">
        <f>(Visit12Mo!AM58)</f>
        <v>0</v>
      </c>
      <c r="AI6" s="20">
        <f>(Visit12Mo!AR58)</f>
        <v>0</v>
      </c>
      <c r="AJ6" s="20">
        <f>(Visit12Mo!AW58)</f>
        <v>0</v>
      </c>
      <c r="AK6" s="20">
        <f>(Visit12Mo!BC58)</f>
        <v>0</v>
      </c>
      <c r="AL6" s="20">
        <f>(Visit12Mo!AA60)</f>
        <v>0</v>
      </c>
      <c r="AM6" s="20">
        <f>(Visit12Mo!AR60)</f>
        <v>0</v>
      </c>
      <c r="AN6" s="20">
        <f>(Visit12Mo!L67)</f>
        <v>0</v>
      </c>
      <c r="AO6" s="20">
        <f>(Visit12Mo!AB67)</f>
        <v>0</v>
      </c>
      <c r="AP6" s="20">
        <f>(Visit12Mo!BB67)</f>
        <v>0</v>
      </c>
      <c r="AQ6" s="20">
        <f>(Visit12Mo!L73)</f>
        <v>0</v>
      </c>
      <c r="AR6" s="20">
        <f>(Visit12Mo!L74)</f>
        <v>0</v>
      </c>
      <c r="AS6" s="20">
        <f>(Visit12Mo!L75)</f>
        <v>0</v>
      </c>
      <c r="AT6" s="20">
        <f>(Visit12Mo!AG73)</f>
        <v>0</v>
      </c>
      <c r="AU6" s="20">
        <f>(Visit12Mo!AG74)</f>
        <v>0</v>
      </c>
      <c r="AV6" s="20">
        <f>(Visit12Mo!AG75)</f>
        <v>0</v>
      </c>
      <c r="AW6" s="20">
        <f>(Visit12Mo!BC73)</f>
        <v>0</v>
      </c>
      <c r="AX6" s="20">
        <f>(Visit12Mo!BC74)</f>
        <v>0</v>
      </c>
      <c r="AY6" s="20">
        <f>(Visit12Mo!BC75)</f>
        <v>0</v>
      </c>
      <c r="AZ6" s="25">
        <f>(Visit12Mo!$D$11)</f>
        <v>0</v>
      </c>
      <c r="BA6" s="25">
        <f>(Visit12Mo!$D$12)</f>
        <v>0</v>
      </c>
      <c r="BB6" s="25">
        <f>(Visit12Mo!$D$13)</f>
        <v>0</v>
      </c>
      <c r="BC6" s="25">
        <f>(Visit12Mo!$D$14)</f>
        <v>0</v>
      </c>
      <c r="BD6" s="25">
        <f>(Visit12Mo!$D$15)</f>
        <v>0</v>
      </c>
      <c r="BE6" s="25">
        <f>(Visit12Mo!$D$16)</f>
        <v>0</v>
      </c>
      <c r="BF6" s="25">
        <f>(Visit12Mo!$D$17)</f>
        <v>0</v>
      </c>
      <c r="BG6" s="25">
        <f>(Visit12Mo!$D$18)</f>
        <v>0</v>
      </c>
      <c r="BH6" s="25">
        <f>(Visit12Mo!$D$19)</f>
        <v>0</v>
      </c>
      <c r="BI6" s="25">
        <f>(Visit12Mo!$D$20)</f>
        <v>0</v>
      </c>
      <c r="BJ6" s="26">
        <f>(Visit12Mo!$AY$11)</f>
        <v>0</v>
      </c>
      <c r="BK6" s="26">
        <f>(Visit12Mo!$AY$12)</f>
        <v>0</v>
      </c>
      <c r="BL6" s="26">
        <f>(Visit12Mo!$AY$13)</f>
        <v>0</v>
      </c>
      <c r="BM6" s="26">
        <f>(Visit12Mo!$AY$14)</f>
        <v>0</v>
      </c>
      <c r="BN6" s="26">
        <f>(Visit12Mo!$AY$15)</f>
        <v>0</v>
      </c>
      <c r="BO6" s="26">
        <f>(Visit12Mo!$AY$16)</f>
        <v>0</v>
      </c>
      <c r="BP6" s="26">
        <f>(Visit12Mo!$AY$17)</f>
        <v>0</v>
      </c>
      <c r="BQ6" s="26">
        <f>(Visit12Mo!$AY$18)</f>
        <v>0</v>
      </c>
      <c r="BR6" s="26">
        <f>(Visit12Mo!$AY$19)</f>
        <v>0</v>
      </c>
      <c r="BS6" s="26">
        <f>(Visit12Mo!$AY$20)</f>
        <v>0</v>
      </c>
      <c r="BT6" s="25">
        <f>(Visit12Mo!$D$26)</f>
        <v>0</v>
      </c>
      <c r="BU6" s="25">
        <f>(Visit12Mo!$D$27)</f>
        <v>0</v>
      </c>
      <c r="BV6" s="25">
        <f>(Visit12Mo!$D$28)</f>
        <v>0</v>
      </c>
      <c r="BW6" s="25">
        <f>(Visit12Mo!$D$29)</f>
        <v>0</v>
      </c>
      <c r="BX6" s="25">
        <f>(Visit12Mo!$D$30)</f>
        <v>0</v>
      </c>
      <c r="BY6" s="25">
        <f>(Visit12Mo!$D$31)</f>
        <v>0</v>
      </c>
      <c r="BZ6" s="25">
        <f>(Visit12Mo!$D$32)</f>
        <v>0</v>
      </c>
      <c r="CA6" s="25">
        <f>(Visit12Mo!$D$33)</f>
        <v>0</v>
      </c>
      <c r="CB6" s="16">
        <f>(Visit12Mo!$AL$26)</f>
        <v>0</v>
      </c>
      <c r="CC6" s="16">
        <f>(Visit12Mo!$AL$27)</f>
        <v>0</v>
      </c>
      <c r="CD6" s="16">
        <f>(Visit12Mo!$AL$28)</f>
        <v>0</v>
      </c>
      <c r="CE6" s="16">
        <f>(Visit12Mo!$AL$29)</f>
        <v>0</v>
      </c>
      <c r="CF6" s="16">
        <f>(Visit12Mo!$AL$30)</f>
        <v>0</v>
      </c>
      <c r="CG6" s="16">
        <f>(Visit12Mo!$AL$31)</f>
        <v>0</v>
      </c>
      <c r="CH6" s="16">
        <f>(Visit12Mo!$AL$32)</f>
        <v>0</v>
      </c>
      <c r="CI6" s="16">
        <f>(Visit12Mo!$AL$33)</f>
        <v>0</v>
      </c>
      <c r="CJ6" s="16">
        <f>(Visit12Mo!$AU$26)</f>
        <v>0</v>
      </c>
      <c r="CK6" s="16">
        <f>(Visit12Mo!$AU$27)</f>
        <v>0</v>
      </c>
      <c r="CL6" s="16">
        <f>(Visit12Mo!$AU$28)</f>
        <v>0</v>
      </c>
      <c r="CM6" s="16">
        <f>(Visit12Mo!$AU$29)</f>
        <v>0</v>
      </c>
      <c r="CN6" s="16">
        <f>(Visit12Mo!$AU$30)</f>
        <v>0</v>
      </c>
      <c r="CO6" s="16">
        <f>(Visit12Mo!$AU$31)</f>
        <v>0</v>
      </c>
      <c r="CP6" s="16">
        <f>(Visit12Mo!$AU$32)</f>
        <v>0</v>
      </c>
      <c r="CQ6" s="16">
        <f>(Visit12Mo!$AU$33)</f>
        <v>0</v>
      </c>
      <c r="CR6" s="16">
        <f>(Visit12Mo!$L$37)</f>
        <v>0</v>
      </c>
      <c r="CS6" s="16">
        <f>(Visit12Mo!$O$37)</f>
        <v>0</v>
      </c>
      <c r="CT6" s="16">
        <f>(Visit12Mo!$T$37)</f>
        <v>0</v>
      </c>
      <c r="CU6" s="16">
        <f>(Visit12Mo!$AH$37)</f>
        <v>0</v>
      </c>
      <c r="CV6" s="16">
        <f>(Visit12Mo!$AK$37)</f>
        <v>0</v>
      </c>
      <c r="CW6" s="16">
        <f>(Visit12Mo!$AP$37)</f>
        <v>0</v>
      </c>
      <c r="CX6" s="16">
        <f>(Visit12Mo!$AU$37)</f>
        <v>0</v>
      </c>
      <c r="CY6" s="16">
        <f>(Visit12Mo!$AX$37)</f>
        <v>0</v>
      </c>
      <c r="CZ6" s="16">
        <f>(Visit12Mo!$BB$37)</f>
        <v>0</v>
      </c>
      <c r="DA6" s="16">
        <f>(Visit12Mo!$L$38)</f>
        <v>0</v>
      </c>
      <c r="DB6" s="16">
        <f>(Visit12Mo!$O$38)</f>
        <v>0</v>
      </c>
      <c r="DC6" s="16">
        <f>(Visit12Mo!$T$38)</f>
        <v>0</v>
      </c>
      <c r="DD6" s="16">
        <f>(Visit12Mo!$AH$38)</f>
        <v>0</v>
      </c>
      <c r="DE6" s="16">
        <f>(Visit12Mo!$AK$38)</f>
        <v>0</v>
      </c>
      <c r="DF6" s="16">
        <f>(Visit12Mo!$AP$38)</f>
        <v>0</v>
      </c>
      <c r="DG6" s="16">
        <f>(Visit12Mo!$AU$38)</f>
        <v>0</v>
      </c>
      <c r="DH6" s="16">
        <f>(Visit12Mo!$AX$38)</f>
        <v>0</v>
      </c>
      <c r="DI6" s="16">
        <f>(Visit12Mo!$BB$38)</f>
        <v>0</v>
      </c>
      <c r="DJ6" s="16">
        <f>(Visit12Mo!$H$39)</f>
        <v>0</v>
      </c>
      <c r="DK6" s="16">
        <f>(Visit12Mo!$J$39)</f>
        <v>0</v>
      </c>
      <c r="DL6" s="16">
        <f>(Visit12Mo!$L$39)</f>
        <v>0</v>
      </c>
      <c r="DM6" s="16">
        <f>(Visit12Mo!$O$39)</f>
        <v>0</v>
      </c>
      <c r="DN6" s="16">
        <f>(Visit12Mo!$T$39)</f>
        <v>0</v>
      </c>
      <c r="DO6" s="16">
        <f>(Visit12Mo!$AH$39)</f>
        <v>0</v>
      </c>
      <c r="DP6" s="16">
        <f>(Visit12Mo!$AK$39)</f>
        <v>0</v>
      </c>
      <c r="DQ6" s="16">
        <f>(Visit12Mo!$AP$39)</f>
        <v>0</v>
      </c>
      <c r="DR6" s="16">
        <f>(Visit12Mo!$AU$39)</f>
        <v>0</v>
      </c>
      <c r="DS6" s="16">
        <f>(Visit12Mo!$AX$39)</f>
        <v>0</v>
      </c>
      <c r="DT6" s="16">
        <f>(Visit12Mo!$BB$39)</f>
        <v>0</v>
      </c>
      <c r="DU6" s="16">
        <f>(Visit12Mo!$H$40)</f>
        <v>0</v>
      </c>
      <c r="DV6" s="16">
        <f>(Visit12Mo!$J$40)</f>
        <v>0</v>
      </c>
      <c r="DW6" s="16">
        <f>(Visit12Mo!$L$40)</f>
        <v>0</v>
      </c>
      <c r="DX6" s="16">
        <f>(Visit12Mo!$O$40)</f>
        <v>0</v>
      </c>
      <c r="DY6" s="16">
        <f>(Visit12Mo!$T$40)</f>
        <v>0</v>
      </c>
      <c r="DZ6" s="16">
        <f>(Visit12Mo!$AH$40)</f>
        <v>0</v>
      </c>
      <c r="EA6" s="16">
        <f>(Visit12Mo!$AK$40)</f>
        <v>0</v>
      </c>
      <c r="EB6" s="16">
        <f>(Visit12Mo!$AP$40)</f>
        <v>0</v>
      </c>
      <c r="EC6" s="16">
        <f>(Visit12Mo!$AU$40)</f>
        <v>0</v>
      </c>
      <c r="ED6" s="16">
        <f>(Visit12Mo!$AX$40)</f>
        <v>0</v>
      </c>
      <c r="EE6" s="16">
        <f>(Visit12Mo!$BB$40)</f>
        <v>0</v>
      </c>
      <c r="EF6" s="16">
        <f>(Visit12Mo!$H$41)</f>
        <v>0</v>
      </c>
      <c r="EG6" s="16">
        <f>(Visit12Mo!$J$41)</f>
        <v>0</v>
      </c>
      <c r="EH6" s="16">
        <f>(Visit12Mo!$L$41)</f>
        <v>0</v>
      </c>
      <c r="EI6" s="16">
        <f>(Visit12Mo!$O$41)</f>
        <v>0</v>
      </c>
      <c r="EJ6" s="16">
        <f>(Visit12Mo!$T$41)</f>
        <v>0</v>
      </c>
      <c r="EK6" s="16">
        <f>(Visit12Mo!$AH$41)</f>
        <v>0</v>
      </c>
      <c r="EL6" s="16">
        <f>(Visit12Mo!$AK$41)</f>
        <v>0</v>
      </c>
      <c r="EM6" s="16">
        <f>(Visit12Mo!$AP$41)</f>
        <v>0</v>
      </c>
      <c r="EN6" s="16">
        <f>(Visit12Mo!$AU$41)</f>
        <v>0</v>
      </c>
      <c r="EO6" s="16">
        <f>(Visit12Mo!$AX$41)</f>
        <v>0</v>
      </c>
      <c r="EP6" s="16">
        <f>(Visit12Mo!$BB$41)</f>
        <v>0</v>
      </c>
      <c r="EQ6" s="16">
        <f>(Visit12Mo!$H$42)</f>
        <v>0</v>
      </c>
      <c r="ER6" s="16">
        <f>(Visit12Mo!$J$42)</f>
        <v>0</v>
      </c>
      <c r="ES6" s="16">
        <f>(Visit12Mo!$L$42)</f>
        <v>0</v>
      </c>
      <c r="ET6" s="16">
        <f>(Visit12Mo!$O$42)</f>
        <v>0</v>
      </c>
      <c r="EU6" s="16">
        <f>(Visit12Mo!$T$42)</f>
        <v>0</v>
      </c>
      <c r="EV6" s="16">
        <f>(Visit12Mo!$AH$42)</f>
        <v>0</v>
      </c>
      <c r="EW6" s="16">
        <f>(Visit12Mo!$AK$42)</f>
        <v>0</v>
      </c>
      <c r="EX6" s="16">
        <f>(Visit12Mo!$AP$42)</f>
        <v>0</v>
      </c>
      <c r="EY6" s="16">
        <f>(Visit12Mo!$AU$42)</f>
        <v>0</v>
      </c>
      <c r="EZ6" s="16">
        <f>(Visit12Mo!$AX$42)</f>
        <v>0</v>
      </c>
      <c r="FA6" s="16">
        <f>(Visit12Mo!$BB$42)</f>
        <v>0</v>
      </c>
      <c r="FB6" s="16">
        <f>(Visit12Mo!$H$43)</f>
        <v>0</v>
      </c>
      <c r="FC6" s="16">
        <f>(Visit12Mo!$J$43)</f>
        <v>0</v>
      </c>
      <c r="FD6" s="16">
        <f>(Visit12Mo!$L$43)</f>
        <v>0</v>
      </c>
      <c r="FE6" s="16">
        <f>(Visit12Mo!$O$43)</f>
        <v>0</v>
      </c>
      <c r="FF6" s="16">
        <f>(Visit12Mo!$T$43)</f>
        <v>0</v>
      </c>
      <c r="FG6" s="16">
        <f>(Visit12Mo!$AH$43)</f>
        <v>0</v>
      </c>
      <c r="FH6" s="16">
        <f>(Visit12Mo!$AK$43)</f>
        <v>0</v>
      </c>
      <c r="FI6" s="16">
        <f>(Visit12Mo!$AP$43)</f>
        <v>0</v>
      </c>
      <c r="FJ6" s="16">
        <f>(Visit12Mo!$AU$43)</f>
        <v>0</v>
      </c>
      <c r="FK6" s="16">
        <f>(Visit12Mo!$AX$43)</f>
        <v>0</v>
      </c>
      <c r="FL6" s="16">
        <f>(Visit12Mo!$BB$43)</f>
        <v>0</v>
      </c>
      <c r="FM6" s="16">
        <f>(Visit12Mo!$H$44)</f>
        <v>0</v>
      </c>
      <c r="FN6" s="16">
        <f>(Visit12Mo!$J$44)</f>
        <v>0</v>
      </c>
      <c r="FO6" s="16">
        <f>(Visit12Mo!$L$44)</f>
        <v>0</v>
      </c>
      <c r="FP6" s="16">
        <f>(Visit12Mo!$O$44)</f>
        <v>0</v>
      </c>
      <c r="FQ6" s="16">
        <f>(Visit12Mo!$T$44)</f>
        <v>0</v>
      </c>
      <c r="FR6" s="16">
        <f>(Visit12Mo!$AH$44)</f>
        <v>0</v>
      </c>
      <c r="FS6" s="16">
        <f>(Visit12Mo!$AK$44)</f>
        <v>0</v>
      </c>
      <c r="FT6" s="16">
        <f>(Visit12Mo!$AP$44)</f>
        <v>0</v>
      </c>
      <c r="FU6" s="16">
        <f>(Visit12Mo!$AU$44)</f>
        <v>0</v>
      </c>
      <c r="FV6" s="16">
        <f>(Visit12Mo!$AX$44)</f>
        <v>0</v>
      </c>
      <c r="FW6" s="16">
        <f>(Visit12Mo!$BB$44)</f>
        <v>0</v>
      </c>
      <c r="FX6" s="16">
        <f>(Visit12Mo!$H$45)</f>
        <v>0</v>
      </c>
      <c r="FY6" s="16">
        <f>(Visit12Mo!$J$45)</f>
        <v>0</v>
      </c>
      <c r="FZ6" s="16">
        <f>(Visit12Mo!$L$45)</f>
        <v>0</v>
      </c>
      <c r="GA6" s="16">
        <f>(Visit12Mo!$O$45)</f>
        <v>0</v>
      </c>
      <c r="GB6" s="16">
        <f>(Visit12Mo!$T$45)</f>
        <v>0</v>
      </c>
      <c r="GC6" s="16">
        <f>(Visit12Mo!$AH$45)</f>
        <v>0</v>
      </c>
      <c r="GD6" s="16">
        <f>(Visit12Mo!$AK$45)</f>
        <v>0</v>
      </c>
      <c r="GE6" s="16">
        <f>(Visit12Mo!$AP$45)</f>
        <v>0</v>
      </c>
      <c r="GF6" s="16">
        <f>(Visit12Mo!$AU$45)</f>
        <v>0</v>
      </c>
      <c r="GG6" s="16">
        <f>(Visit12Mo!$AX$45)</f>
        <v>0</v>
      </c>
      <c r="GH6" s="16">
        <f>(Visit12Mo!$BB$45)</f>
        <v>0</v>
      </c>
      <c r="GI6" s="16">
        <f>(Visit12Mo!$H$46)</f>
        <v>0</v>
      </c>
      <c r="GJ6" s="16">
        <f>(Visit12Mo!$J$46)</f>
        <v>0</v>
      </c>
      <c r="GK6" s="16">
        <f>(Visit12Mo!$L$46)</f>
        <v>0</v>
      </c>
      <c r="GL6" s="16">
        <f>(Visit12Mo!$O$46)</f>
        <v>0</v>
      </c>
      <c r="GM6" s="16">
        <f>(Visit12Mo!$T$46)</f>
        <v>0</v>
      </c>
      <c r="GN6" s="16">
        <f>(Visit12Mo!$AH$46)</f>
        <v>0</v>
      </c>
      <c r="GO6" s="16">
        <f>(Visit12Mo!$AK$46)</f>
        <v>0</v>
      </c>
      <c r="GP6" s="16">
        <f>(Visit12Mo!$AP$46)</f>
        <v>0</v>
      </c>
      <c r="GQ6" s="16">
        <f>(Visit12Mo!$AU$46)</f>
        <v>0</v>
      </c>
      <c r="GR6" s="16">
        <f>(Visit12Mo!$AX$46)</f>
        <v>0</v>
      </c>
      <c r="GS6" s="16">
        <f>(Visit12Mo!$BB$46)</f>
        <v>0</v>
      </c>
      <c r="GT6" s="16">
        <f>(Visit12Mo!$H$47)</f>
        <v>0</v>
      </c>
      <c r="GU6" s="16">
        <f>(Visit12Mo!$J$47)</f>
        <v>0</v>
      </c>
      <c r="GV6" s="16">
        <f>(Visit12Mo!$L$47)</f>
        <v>0</v>
      </c>
      <c r="GW6" s="16">
        <f>(Visit12Mo!$O$47)</f>
        <v>0</v>
      </c>
      <c r="GX6" s="16">
        <f>(Visit12Mo!$T$47)</f>
        <v>0</v>
      </c>
      <c r="GY6" s="16">
        <f>(Visit12Mo!$AH$47)</f>
        <v>0</v>
      </c>
      <c r="GZ6" s="16">
        <f>(Visit12Mo!$AK$47)</f>
        <v>0</v>
      </c>
      <c r="HA6" s="16">
        <f>(Visit12Mo!$AP$47)</f>
        <v>0</v>
      </c>
      <c r="HB6" s="16">
        <f>(Visit12Mo!$AU$47)</f>
        <v>0</v>
      </c>
      <c r="HC6" s="16">
        <f>(Visit12Mo!$AX$47)</f>
        <v>0</v>
      </c>
      <c r="HD6" s="16">
        <f>(Visit12Mo!$BB$47)</f>
        <v>0</v>
      </c>
      <c r="HE6" s="16">
        <f>(Visit12Mo!$H$48)</f>
        <v>0</v>
      </c>
      <c r="HF6" s="16">
        <f>(Visit12Mo!$J$48)</f>
        <v>0</v>
      </c>
      <c r="HG6" s="16">
        <f>(Visit12Mo!$L$48)</f>
        <v>0</v>
      </c>
      <c r="HH6" s="16">
        <f>(Visit12Mo!$O$48)</f>
        <v>0</v>
      </c>
      <c r="HI6" s="16">
        <f>(Visit12Mo!$T$48)</f>
        <v>0</v>
      </c>
      <c r="HJ6" s="16">
        <f>(Visit12Mo!$AH$48)</f>
        <v>0</v>
      </c>
      <c r="HK6" s="16">
        <f>(Visit12Mo!$AK$48)</f>
        <v>0</v>
      </c>
      <c r="HL6" s="16">
        <f>(Visit12Mo!$AP$48)</f>
        <v>0</v>
      </c>
      <c r="HM6" s="16">
        <f>(Visit12Mo!$AU$48)</f>
        <v>0</v>
      </c>
      <c r="HN6" s="16">
        <f>(Visit12Mo!$AX$48)</f>
        <v>0</v>
      </c>
      <c r="HO6" s="16">
        <f>(Visit12Mo!$BB$48)</f>
        <v>0</v>
      </c>
      <c r="HP6" s="16">
        <f>(Visit12Mo!$H$49)</f>
        <v>0</v>
      </c>
      <c r="HQ6" s="16">
        <f>(Visit12Mo!$J$49)</f>
        <v>0</v>
      </c>
      <c r="HR6" s="16">
        <f>(Visit12Mo!$L$49)</f>
        <v>0</v>
      </c>
      <c r="HS6" s="16">
        <f>(Visit12Mo!$O$49)</f>
        <v>0</v>
      </c>
      <c r="HT6" s="16">
        <f>(Visit12Mo!$T$49)</f>
        <v>0</v>
      </c>
      <c r="HU6" s="16">
        <f>(Visit12Mo!$AH$49)</f>
        <v>0</v>
      </c>
      <c r="HV6" s="16">
        <f>(Visit12Mo!$AK$49)</f>
        <v>0</v>
      </c>
      <c r="HW6" s="16">
        <f>(Visit12Mo!$AP$49)</f>
        <v>0</v>
      </c>
      <c r="HX6" s="16">
        <f>(Visit12Mo!$AU$49)</f>
        <v>0</v>
      </c>
      <c r="HY6" s="16">
        <f>(Visit12Mo!$AX$49)</f>
        <v>0</v>
      </c>
      <c r="HZ6" s="16">
        <f>(Visit12Mo!$BB$49)</f>
        <v>0</v>
      </c>
      <c r="IA6" s="16">
        <f>(Visit12Mo!$H$80)</f>
        <v>0</v>
      </c>
      <c r="IB6" s="16">
        <f>(Visit12Mo!$J$80)</f>
        <v>0</v>
      </c>
      <c r="IC6" s="16">
        <f>(Visit12Mo!$L$80)</f>
        <v>0</v>
      </c>
      <c r="ID6" s="16">
        <f>(Visit12Mo!$O$80)</f>
        <v>0</v>
      </c>
      <c r="IE6" s="16">
        <f>(Visit12Mo!$T$80)</f>
        <v>0</v>
      </c>
      <c r="IF6" s="16">
        <f>(Visit12Mo!$AH$80)</f>
        <v>0</v>
      </c>
      <c r="IG6" s="16">
        <f>(Visit12Mo!$AK$80)</f>
        <v>0</v>
      </c>
      <c r="IH6" s="16">
        <f>(Visit12Mo!$AP$80)</f>
        <v>0</v>
      </c>
      <c r="II6" s="16">
        <f>(Visit12Mo!$AU$80)</f>
        <v>0</v>
      </c>
      <c r="IJ6" s="16">
        <f>(Visit12Mo!$AX$80)</f>
        <v>0</v>
      </c>
      <c r="IK6" s="16">
        <f>(Visit12Mo!$BB$80)</f>
        <v>0</v>
      </c>
      <c r="IL6" s="16">
        <f>(Visit12Mo!$H$81)</f>
        <v>0</v>
      </c>
      <c r="IM6" s="16">
        <f>(Visit12Mo!$J$81)</f>
        <v>0</v>
      </c>
      <c r="IN6" s="16">
        <f>(Visit12Mo!$L$81)</f>
        <v>0</v>
      </c>
      <c r="IO6" s="16">
        <f>(Visit12Mo!$O$81)</f>
        <v>0</v>
      </c>
      <c r="IP6" s="16">
        <f>(Visit12Mo!$T$81)</f>
        <v>0</v>
      </c>
      <c r="IQ6" s="16">
        <f>(Visit12Mo!$AH$81)</f>
        <v>0</v>
      </c>
      <c r="IR6" s="16">
        <f>(Visit12Mo!$AK$81)</f>
        <v>0</v>
      </c>
      <c r="IS6" s="16">
        <f>(Visit12Mo!$AP$81)</f>
        <v>0</v>
      </c>
      <c r="IT6" s="16">
        <f>(Visit12Mo!$AU$81)</f>
        <v>0</v>
      </c>
      <c r="IU6" s="16">
        <f>(Visit12Mo!$AX$81)</f>
        <v>0</v>
      </c>
      <c r="IV6" s="16">
        <f>(Visit12Mo!$BB$81)</f>
        <v>0</v>
      </c>
    </row>
    <row r="7" spans="1:256" ht="12.75">
      <c r="A7" s="16">
        <f>(Screening!$G$4)</f>
        <v>0</v>
      </c>
      <c r="B7" s="15">
        <v>24</v>
      </c>
      <c r="C7" s="18">
        <f>(Visit24Mo!$A$4)</f>
        <v>0</v>
      </c>
      <c r="D7" s="16">
        <f>(C7-(Visit24Mo!AX4))/365.25</f>
        <v>0</v>
      </c>
      <c r="E7" s="18">
        <f>(Visit24Mo!BD4)</f>
        <v>0</v>
      </c>
      <c r="F7" s="18">
        <f>(Visit24Mo!AP6)</f>
        <v>0</v>
      </c>
      <c r="G7" s="18">
        <f>(Visit24Mo!BD8)</f>
        <v>0</v>
      </c>
      <c r="H7" s="18">
        <f>(Visit24Mo!V22)</f>
        <v>0</v>
      </c>
      <c r="I7" s="18">
        <f>(Visit24Mo!AG22)</f>
        <v>0</v>
      </c>
      <c r="J7" s="18">
        <f>(Visit24Mo!AO22)</f>
        <v>0</v>
      </c>
      <c r="K7" s="18">
        <f>(Visit24Mo!BD22)</f>
        <v>0</v>
      </c>
      <c r="L7" s="18">
        <f>(Visit24Mo!V23)</f>
        <v>0</v>
      </c>
      <c r="M7" s="18">
        <f>(Visit24Mo!AG23)</f>
        <v>0</v>
      </c>
      <c r="N7" s="18">
        <f>(Visit24Mo!AO23)</f>
        <v>0</v>
      </c>
      <c r="O7" s="18">
        <f>(Visit24Mo!BD23)</f>
        <v>0</v>
      </c>
      <c r="P7" s="18">
        <f>(Visit24Mo!R52)</f>
        <v>0</v>
      </c>
      <c r="Q7" s="18" t="str">
        <f>(Visit24Mo!AR52)</f>
        <v>N</v>
      </c>
      <c r="R7" s="18">
        <f>(Visit24Mo!K55)</f>
        <v>0</v>
      </c>
      <c r="S7" s="20">
        <f>(Visit24Mo!K56)</f>
        <v>0</v>
      </c>
      <c r="T7" s="20">
        <f>(Visit24Mo!M56)</f>
        <v>0</v>
      </c>
      <c r="U7" s="20">
        <f>(Visit24Mo!S56)</f>
        <v>0</v>
      </c>
      <c r="V7" s="20">
        <f>(Visit24Mo!X56)</f>
        <v>0</v>
      </c>
      <c r="W7" s="20">
        <f>(Visit24Mo!K57)</f>
        <v>0</v>
      </c>
      <c r="X7" s="20">
        <f>(Visit24Mo!M57)</f>
        <v>0</v>
      </c>
      <c r="Y7" s="20">
        <f>(Visit24Mo!S57)</f>
        <v>0</v>
      </c>
      <c r="Z7" s="20">
        <f>(Visit24Mo!AM55)</f>
        <v>0</v>
      </c>
      <c r="AA7" s="20">
        <f>(Visit24Mo!AM56)</f>
        <v>0</v>
      </c>
      <c r="AB7" s="20">
        <f>(Visit24Mo!AO56)</f>
        <v>0</v>
      </c>
      <c r="AC7" s="20">
        <f>(Visit24Mo!AU56)</f>
        <v>0</v>
      </c>
      <c r="AD7" s="20">
        <f>(Visit24Mo!AZ56)</f>
        <v>0</v>
      </c>
      <c r="AE7" s="20">
        <f>(Visit24Mo!AM57)</f>
        <v>0</v>
      </c>
      <c r="AF7" s="20">
        <f>(Visit24Mo!AO57)</f>
        <v>0</v>
      </c>
      <c r="AG7" s="20">
        <f>(Visit24Mo!AU57)</f>
        <v>0</v>
      </c>
      <c r="AH7" s="20">
        <f>(Visit24Mo!AM58)</f>
        <v>0</v>
      </c>
      <c r="AI7" s="20">
        <f>(Visit24Mo!AR58)</f>
        <v>0</v>
      </c>
      <c r="AJ7" s="20">
        <f>(Visit24Mo!AW58)</f>
        <v>0</v>
      </c>
      <c r="AK7" s="20">
        <f>(Visit24Mo!BC58)</f>
        <v>0</v>
      </c>
      <c r="AL7" s="20">
        <f>(Visit24Mo!AA60)</f>
        <v>0</v>
      </c>
      <c r="AM7" s="20">
        <f>(Visit24Mo!AR60)</f>
        <v>0</v>
      </c>
      <c r="AN7" s="20">
        <f>(Visit24Mo!L67)</f>
        <v>0</v>
      </c>
      <c r="AO7" s="20">
        <f>(Visit24Mo!AB67)</f>
        <v>0</v>
      </c>
      <c r="AP7" s="20">
        <f>(Visit24Mo!BB67)</f>
        <v>0</v>
      </c>
      <c r="AQ7" s="20">
        <f>(Visit24Mo!L73)</f>
        <v>0</v>
      </c>
      <c r="AR7" s="20">
        <f>(Visit24Mo!L74)</f>
        <v>0</v>
      </c>
      <c r="AS7" s="20">
        <f>(Visit24Mo!L75)</f>
        <v>0</v>
      </c>
      <c r="AT7" s="20">
        <f>(Visit24Mo!AG73)</f>
        <v>0</v>
      </c>
      <c r="AU7" s="20">
        <f>(Visit24Mo!AG74)</f>
        <v>0</v>
      </c>
      <c r="AV7" s="20">
        <f>(Visit24Mo!AG75)</f>
        <v>0</v>
      </c>
      <c r="AW7" s="20">
        <f>(Visit24Mo!BC73)</f>
        <v>0</v>
      </c>
      <c r="AX7" s="20">
        <f>(Visit24Mo!BC74)</f>
        <v>0</v>
      </c>
      <c r="AY7" s="20">
        <f>(Visit24Mo!BC75)</f>
        <v>0</v>
      </c>
      <c r="AZ7" s="25">
        <f>(Visit24Mo!$D$11)</f>
        <v>0</v>
      </c>
      <c r="BA7" s="25">
        <f>(Visit24Mo!$D$12)</f>
        <v>0</v>
      </c>
      <c r="BB7" s="25">
        <f>(Visit24Mo!$D$13)</f>
        <v>0</v>
      </c>
      <c r="BC7" s="25">
        <f>(Visit24Mo!$D$14)</f>
        <v>0</v>
      </c>
      <c r="BD7" s="25">
        <f>(Visit24Mo!$D$15)</f>
        <v>0</v>
      </c>
      <c r="BE7" s="25">
        <f>(Visit24Mo!$D$16)</f>
        <v>0</v>
      </c>
      <c r="BF7" s="25">
        <f>(Visit24Mo!$D$17)</f>
        <v>0</v>
      </c>
      <c r="BG7" s="25">
        <f>(Visit24Mo!$D$18)</f>
        <v>0</v>
      </c>
      <c r="BH7" s="25">
        <f>(Visit24Mo!$D$19)</f>
        <v>0</v>
      </c>
      <c r="BI7" s="25">
        <f>(Visit24Mo!$D$20)</f>
        <v>0</v>
      </c>
      <c r="BJ7" s="26">
        <f>(Visit24Mo!$AY$11)</f>
        <v>0</v>
      </c>
      <c r="BK7" s="26">
        <f>(Visit24Mo!$AY$12)</f>
        <v>0</v>
      </c>
      <c r="BL7" s="26">
        <f>(Visit24Mo!$AY$13)</f>
        <v>0</v>
      </c>
      <c r="BM7" s="26">
        <f>(Visit24Mo!$AY$14)</f>
        <v>0</v>
      </c>
      <c r="BN7" s="26">
        <f>(Visit24Mo!$AY$15)</f>
        <v>0</v>
      </c>
      <c r="BO7" s="26">
        <f>(Visit24Mo!$AY$16)</f>
        <v>0</v>
      </c>
      <c r="BP7" s="26">
        <f>(Visit24Mo!$AY$17)</f>
        <v>0</v>
      </c>
      <c r="BQ7" s="26">
        <f>(Visit24Mo!$AY$18)</f>
        <v>0</v>
      </c>
      <c r="BR7" s="26">
        <f>(Visit24Mo!$AY$19)</f>
        <v>0</v>
      </c>
      <c r="BS7" s="26">
        <f>(Visit24Mo!$AY$20)</f>
        <v>0</v>
      </c>
      <c r="BT7" s="25">
        <f>(Visit24Mo!$D$26)</f>
        <v>0</v>
      </c>
      <c r="BU7" s="25">
        <f>(Visit24Mo!$D$27)</f>
        <v>0</v>
      </c>
      <c r="BV7" s="25">
        <f>(Visit24Mo!$D$28)</f>
        <v>0</v>
      </c>
      <c r="BW7" s="25">
        <f>(Visit24Mo!$D$29)</f>
        <v>0</v>
      </c>
      <c r="BX7" s="25">
        <f>(Visit24Mo!$D$30)</f>
        <v>0</v>
      </c>
      <c r="BY7" s="25">
        <f>(Visit24Mo!$D$31)</f>
        <v>0</v>
      </c>
      <c r="BZ7" s="25">
        <f>(Visit24Mo!$D$32)</f>
        <v>0</v>
      </c>
      <c r="CA7" s="25">
        <f>(Visit24Mo!$D$33)</f>
        <v>0</v>
      </c>
      <c r="CB7" s="16">
        <f>(Visit24Mo!$AL$26)</f>
        <v>0</v>
      </c>
      <c r="CC7" s="16">
        <f>(Visit24Mo!$AL$27)</f>
        <v>0</v>
      </c>
      <c r="CD7" s="16">
        <f>(Visit24Mo!$AL$28)</f>
        <v>0</v>
      </c>
      <c r="CE7" s="16">
        <f>(Visit24Mo!$AL$29)</f>
        <v>0</v>
      </c>
      <c r="CF7" s="16">
        <f>(Visit24Mo!$AL$30)</f>
        <v>0</v>
      </c>
      <c r="CG7" s="16">
        <f>(Visit24Mo!$AL$31)</f>
        <v>0</v>
      </c>
      <c r="CH7" s="16">
        <f>(Visit24Mo!$AL$32)</f>
        <v>0</v>
      </c>
      <c r="CI7" s="16">
        <f>(Visit24Mo!$AL$33)</f>
        <v>0</v>
      </c>
      <c r="CJ7" s="16">
        <f>(Visit24Mo!$AU$26)</f>
        <v>0</v>
      </c>
      <c r="CK7" s="16">
        <f>(Visit24Mo!$AU$27)</f>
        <v>0</v>
      </c>
      <c r="CL7" s="16">
        <f>(Visit24Mo!$AU$28)</f>
        <v>0</v>
      </c>
      <c r="CM7" s="16">
        <f>(Visit24Mo!$AU$29)</f>
        <v>0</v>
      </c>
      <c r="CN7" s="16">
        <f>(Visit24Mo!$AU$30)</f>
        <v>0</v>
      </c>
      <c r="CO7" s="16">
        <f>(Visit24Mo!$AU$31)</f>
        <v>0</v>
      </c>
      <c r="CP7" s="16">
        <f>(Visit24Mo!$AU$32)</f>
        <v>0</v>
      </c>
      <c r="CQ7" s="16">
        <f>(Visit24Mo!$AU$33)</f>
        <v>0</v>
      </c>
      <c r="CR7" s="16">
        <f>(Visit24Mo!$L$37)</f>
        <v>0</v>
      </c>
      <c r="CS7" s="16">
        <f>(Visit24Mo!$O$37)</f>
        <v>0</v>
      </c>
      <c r="CT7" s="16">
        <f>(Visit24Mo!$T$37)</f>
        <v>0</v>
      </c>
      <c r="CU7" s="16">
        <f>(Visit24Mo!$AH$37)</f>
        <v>0</v>
      </c>
      <c r="CV7" s="16">
        <f>(Visit24Mo!$AK$37)</f>
        <v>0</v>
      </c>
      <c r="CW7" s="16">
        <f>(Visit24Mo!$AP$37)</f>
        <v>0</v>
      </c>
      <c r="CX7" s="16">
        <f>(Visit24Mo!$AU$37)</f>
        <v>0</v>
      </c>
      <c r="CY7" s="16">
        <f>(Visit24Mo!$AX$37)</f>
        <v>0</v>
      </c>
      <c r="CZ7" s="16">
        <f>(Visit24Mo!$BB$37)</f>
        <v>0</v>
      </c>
      <c r="DA7" s="16">
        <f>(Visit24Mo!$L$38)</f>
        <v>0</v>
      </c>
      <c r="DB7" s="16">
        <f>(Visit24Mo!$O$38)</f>
        <v>0</v>
      </c>
      <c r="DC7" s="16">
        <f>(Visit24Mo!$T$38)</f>
        <v>0</v>
      </c>
      <c r="DD7" s="16">
        <f>(Visit24Mo!$AH$38)</f>
        <v>0</v>
      </c>
      <c r="DE7" s="16">
        <f>(Visit24Mo!$AK$38)</f>
        <v>0</v>
      </c>
      <c r="DF7" s="16">
        <f>(Visit24Mo!$AP$38)</f>
        <v>0</v>
      </c>
      <c r="DG7" s="16">
        <f>(Visit24Mo!$AU$38)</f>
        <v>0</v>
      </c>
      <c r="DH7" s="16">
        <f>(Visit24Mo!$AX$38)</f>
        <v>0</v>
      </c>
      <c r="DI7" s="16">
        <f>(Visit24Mo!$BB$38)</f>
        <v>0</v>
      </c>
      <c r="DJ7" s="16">
        <f>(Visit24Mo!$H$39)</f>
        <v>0</v>
      </c>
      <c r="DK7" s="16">
        <f>(Visit24Mo!$J$39)</f>
        <v>0</v>
      </c>
      <c r="DL7" s="16">
        <f>(Visit24Mo!$L$39)</f>
        <v>0</v>
      </c>
      <c r="DM7" s="16">
        <f>(Visit24Mo!$O$39)</f>
        <v>0</v>
      </c>
      <c r="DN7" s="16">
        <f>(Visit24Mo!$T$39)</f>
        <v>0</v>
      </c>
      <c r="DO7" s="16">
        <f>(Visit24Mo!$AH$39)</f>
        <v>0</v>
      </c>
      <c r="DP7" s="16">
        <f>(Visit24Mo!$AK$39)</f>
        <v>0</v>
      </c>
      <c r="DQ7" s="16">
        <f>(Visit24Mo!$AP$39)</f>
        <v>0</v>
      </c>
      <c r="DR7" s="16">
        <f>(Visit24Mo!$AU$39)</f>
        <v>0</v>
      </c>
      <c r="DS7" s="16">
        <f>(Visit24Mo!$AX$39)</f>
        <v>0</v>
      </c>
      <c r="DT7" s="16">
        <f>(Visit24Mo!$BB$39)</f>
        <v>0</v>
      </c>
      <c r="DU7" s="16">
        <f>(Visit24Mo!$H$40)</f>
        <v>0</v>
      </c>
      <c r="DV7" s="16">
        <f>(Visit24Mo!$J$40)</f>
        <v>0</v>
      </c>
      <c r="DW7" s="16">
        <f>(Visit24Mo!$L$40)</f>
        <v>0</v>
      </c>
      <c r="DX7" s="16">
        <f>(Visit24Mo!$O$40)</f>
        <v>0</v>
      </c>
      <c r="DY7" s="16">
        <f>(Visit24Mo!$T$40)</f>
        <v>0</v>
      </c>
      <c r="DZ7" s="16">
        <f>(Visit24Mo!$AH$40)</f>
        <v>0</v>
      </c>
      <c r="EA7" s="16">
        <f>(Visit24Mo!$AK$40)</f>
        <v>0</v>
      </c>
      <c r="EB7" s="16">
        <f>(Visit24Mo!$AP$40)</f>
        <v>0</v>
      </c>
      <c r="EC7" s="16">
        <f>(Visit24Mo!$AU$40)</f>
        <v>0</v>
      </c>
      <c r="ED7" s="16">
        <f>(Visit24Mo!$AX$40)</f>
        <v>0</v>
      </c>
      <c r="EE7" s="16">
        <f>(Visit24Mo!$BB$40)</f>
        <v>0</v>
      </c>
      <c r="EF7" s="16">
        <f>(Visit24Mo!$H$41)</f>
        <v>0</v>
      </c>
      <c r="EG7" s="16">
        <f>(Visit24Mo!$J$41)</f>
        <v>0</v>
      </c>
      <c r="EH7" s="16">
        <f>(Visit24Mo!$L$41)</f>
        <v>0</v>
      </c>
      <c r="EI7" s="16">
        <f>(Visit24Mo!$O$41)</f>
        <v>0</v>
      </c>
      <c r="EJ7" s="16">
        <f>(Visit24Mo!$T$41)</f>
        <v>0</v>
      </c>
      <c r="EK7" s="16">
        <f>(Visit24Mo!$AH$41)</f>
        <v>0</v>
      </c>
      <c r="EL7" s="16">
        <f>(Visit24Mo!$AK$41)</f>
        <v>0</v>
      </c>
      <c r="EM7" s="16">
        <f>(Visit24Mo!$AP$41)</f>
        <v>0</v>
      </c>
      <c r="EN7" s="16">
        <f>(Visit24Mo!$AU$41)</f>
        <v>0</v>
      </c>
      <c r="EO7" s="16">
        <f>(Visit24Mo!$AX$41)</f>
        <v>0</v>
      </c>
      <c r="EP7" s="16">
        <f>(Visit24Mo!$BB$41)</f>
        <v>0</v>
      </c>
      <c r="EQ7" s="16">
        <f>(Visit24Mo!$H$42)</f>
        <v>0</v>
      </c>
      <c r="ER7" s="16">
        <f>(Visit24Mo!$J$42)</f>
        <v>0</v>
      </c>
      <c r="ES7" s="16">
        <f>(Visit24Mo!$L$42)</f>
        <v>0</v>
      </c>
      <c r="ET7" s="16">
        <f>(Visit24Mo!$O$42)</f>
        <v>0</v>
      </c>
      <c r="EU7" s="16">
        <f>(Visit24Mo!$T$42)</f>
        <v>0</v>
      </c>
      <c r="EV7" s="16">
        <f>(Visit24Mo!$AH$42)</f>
        <v>0</v>
      </c>
      <c r="EW7" s="16">
        <f>(Visit24Mo!$AK$42)</f>
        <v>0</v>
      </c>
      <c r="EX7" s="16">
        <f>(Visit24Mo!$AP$42)</f>
        <v>0</v>
      </c>
      <c r="EY7" s="16">
        <f>(Visit24Mo!$AU$42)</f>
        <v>0</v>
      </c>
      <c r="EZ7" s="16">
        <f>(Visit24Mo!$AX$42)</f>
        <v>0</v>
      </c>
      <c r="FA7" s="16">
        <f>(Visit24Mo!$BB$42)</f>
        <v>0</v>
      </c>
      <c r="FB7" s="16">
        <f>(Visit24Mo!$H$43)</f>
        <v>0</v>
      </c>
      <c r="FC7" s="16">
        <f>(Visit24Mo!$J$43)</f>
        <v>0</v>
      </c>
      <c r="FD7" s="16">
        <f>(Visit24Mo!$L$43)</f>
        <v>0</v>
      </c>
      <c r="FE7" s="16">
        <f>(Visit24Mo!$O$43)</f>
        <v>0</v>
      </c>
      <c r="FF7" s="16">
        <f>(Visit24Mo!$T$43)</f>
        <v>0</v>
      </c>
      <c r="FG7" s="16">
        <f>(Visit24Mo!$AH$43)</f>
        <v>0</v>
      </c>
      <c r="FH7" s="16">
        <f>(Visit24Mo!$AK$43)</f>
        <v>0</v>
      </c>
      <c r="FI7" s="16">
        <f>(Visit24Mo!$AP$43)</f>
        <v>0</v>
      </c>
      <c r="FJ7" s="16">
        <f>(Visit24Mo!$AU$43)</f>
        <v>0</v>
      </c>
      <c r="FK7" s="16">
        <f>(Visit24Mo!$AX$43)</f>
        <v>0</v>
      </c>
      <c r="FL7" s="16">
        <f>(Visit24Mo!$BB$43)</f>
        <v>0</v>
      </c>
      <c r="FM7" s="16">
        <f>(Visit24Mo!$H$44)</f>
        <v>0</v>
      </c>
      <c r="FN7" s="16">
        <f>(Visit24Mo!$J$44)</f>
        <v>0</v>
      </c>
      <c r="FO7" s="16">
        <f>(Visit24Mo!$L$44)</f>
        <v>0</v>
      </c>
      <c r="FP7" s="16">
        <f>(Visit24Mo!$O$44)</f>
        <v>0</v>
      </c>
      <c r="FQ7" s="16">
        <f>(Visit24Mo!$T$44)</f>
        <v>0</v>
      </c>
      <c r="FR7" s="16">
        <f>(Visit24Mo!$AH$44)</f>
        <v>0</v>
      </c>
      <c r="FS7" s="16">
        <f>(Visit24Mo!$AK$44)</f>
        <v>0</v>
      </c>
      <c r="FT7" s="16">
        <f>(Visit24Mo!$AP$44)</f>
        <v>0</v>
      </c>
      <c r="FU7" s="16">
        <f>(Visit24Mo!$AU$44)</f>
        <v>0</v>
      </c>
      <c r="FV7" s="16">
        <f>(Visit24Mo!$AX$44)</f>
        <v>0</v>
      </c>
      <c r="FW7" s="16">
        <f>(Visit24Mo!$BB$44)</f>
        <v>0</v>
      </c>
      <c r="FX7" s="16">
        <f>(Visit24Mo!$H$45)</f>
        <v>0</v>
      </c>
      <c r="FY7" s="16">
        <f>(Visit24Mo!$J$45)</f>
        <v>0</v>
      </c>
      <c r="FZ7" s="16">
        <f>(Visit24Mo!$L$45)</f>
        <v>0</v>
      </c>
      <c r="GA7" s="16">
        <f>(Visit24Mo!$O$45)</f>
        <v>0</v>
      </c>
      <c r="GB7" s="16">
        <f>(Visit24Mo!$T$45)</f>
        <v>0</v>
      </c>
      <c r="GC7" s="16">
        <f>(Visit24Mo!$AH$45)</f>
        <v>0</v>
      </c>
      <c r="GD7" s="16">
        <f>(Visit24Mo!$AK$45)</f>
        <v>0</v>
      </c>
      <c r="GE7" s="16">
        <f>(Visit24Mo!$AP$45)</f>
        <v>0</v>
      </c>
      <c r="GF7" s="16">
        <f>(Visit24Mo!$AU$45)</f>
        <v>0</v>
      </c>
      <c r="GG7" s="16">
        <f>(Visit24Mo!$AX$45)</f>
        <v>0</v>
      </c>
      <c r="GH7" s="16">
        <f>(Visit24Mo!$BB$45)</f>
        <v>0</v>
      </c>
      <c r="GI7" s="16">
        <f>(Visit24Mo!$H$46)</f>
        <v>0</v>
      </c>
      <c r="GJ7" s="16">
        <f>(Visit24Mo!$J$46)</f>
        <v>0</v>
      </c>
      <c r="GK7" s="16">
        <f>(Visit24Mo!$L$46)</f>
        <v>0</v>
      </c>
      <c r="GL7" s="16">
        <f>(Visit24Mo!$O$46)</f>
        <v>0</v>
      </c>
      <c r="GM7" s="16">
        <f>(Visit24Mo!$T$46)</f>
        <v>0</v>
      </c>
      <c r="GN7" s="16">
        <f>(Visit24Mo!$AH$46)</f>
        <v>0</v>
      </c>
      <c r="GO7" s="16">
        <f>(Visit24Mo!$AK$46)</f>
        <v>0</v>
      </c>
      <c r="GP7" s="16">
        <f>(Visit24Mo!$AP$46)</f>
        <v>0</v>
      </c>
      <c r="GQ7" s="16">
        <f>(Visit24Mo!$AU$46)</f>
        <v>0</v>
      </c>
      <c r="GR7" s="16">
        <f>(Visit24Mo!$AX$46)</f>
        <v>0</v>
      </c>
      <c r="GS7" s="16">
        <f>(Visit24Mo!$BB$46)</f>
        <v>0</v>
      </c>
      <c r="GT7" s="16">
        <f>(Visit24Mo!$H$47)</f>
        <v>0</v>
      </c>
      <c r="GU7" s="16">
        <f>(Visit24Mo!$J$47)</f>
        <v>0</v>
      </c>
      <c r="GV7" s="16">
        <f>(Visit24Mo!$L$47)</f>
        <v>0</v>
      </c>
      <c r="GW7" s="16">
        <f>(Visit24Mo!$O$47)</f>
        <v>0</v>
      </c>
      <c r="GX7" s="16">
        <f>(Visit24Mo!$T$47)</f>
        <v>0</v>
      </c>
      <c r="GY7" s="16">
        <f>(Visit24Mo!$AH$47)</f>
        <v>0</v>
      </c>
      <c r="GZ7" s="16">
        <f>(Visit24Mo!$AK$47)</f>
        <v>0</v>
      </c>
      <c r="HA7" s="16">
        <f>(Visit24Mo!$AP$47)</f>
        <v>0</v>
      </c>
      <c r="HB7" s="16">
        <f>(Visit24Mo!$AU$47)</f>
        <v>0</v>
      </c>
      <c r="HC7" s="16">
        <f>(Visit24Mo!$AX$47)</f>
        <v>0</v>
      </c>
      <c r="HD7" s="16">
        <f>(Visit24Mo!$BB$47)</f>
        <v>0</v>
      </c>
      <c r="HE7" s="16">
        <f>(Visit24Mo!$H$48)</f>
        <v>0</v>
      </c>
      <c r="HF7" s="16">
        <f>(Visit24Mo!$J$48)</f>
        <v>0</v>
      </c>
      <c r="HG7" s="16">
        <f>(Visit24Mo!$L$48)</f>
        <v>0</v>
      </c>
      <c r="HH7" s="16">
        <f>(Visit24Mo!$O$48)</f>
        <v>0</v>
      </c>
      <c r="HI7" s="16">
        <f>(Visit24Mo!$T$48)</f>
        <v>0</v>
      </c>
      <c r="HJ7" s="16">
        <f>(Visit24Mo!$AH$48)</f>
        <v>0</v>
      </c>
      <c r="HK7" s="16">
        <f>(Visit24Mo!$AK$48)</f>
        <v>0</v>
      </c>
      <c r="HL7" s="16">
        <f>(Visit24Mo!$AP$48)</f>
        <v>0</v>
      </c>
      <c r="HM7" s="16">
        <f>(Visit24Mo!$AU$48)</f>
        <v>0</v>
      </c>
      <c r="HN7" s="16">
        <f>(Visit24Mo!$AX$48)</f>
        <v>0</v>
      </c>
      <c r="HO7" s="16">
        <f>(Visit24Mo!$BB$48)</f>
        <v>0</v>
      </c>
      <c r="HP7" s="16">
        <f>(Visit24Mo!$H$49)</f>
        <v>0</v>
      </c>
      <c r="HQ7" s="16">
        <f>(Visit24Mo!$J$49)</f>
        <v>0</v>
      </c>
      <c r="HR7" s="16">
        <f>(Visit24Mo!$L$49)</f>
        <v>0</v>
      </c>
      <c r="HS7" s="16">
        <f>(Visit24Mo!$O$49)</f>
        <v>0</v>
      </c>
      <c r="HT7" s="16">
        <f>(Visit24Mo!$T$49)</f>
        <v>0</v>
      </c>
      <c r="HU7" s="16">
        <f>(Visit24Mo!$AH$49)</f>
        <v>0</v>
      </c>
      <c r="HV7" s="16">
        <f>(Visit24Mo!$AK$49)</f>
        <v>0</v>
      </c>
      <c r="HW7" s="16">
        <f>(Visit24Mo!$AP$49)</f>
        <v>0</v>
      </c>
      <c r="HX7" s="16">
        <f>(Visit24Mo!$AU$49)</f>
        <v>0</v>
      </c>
      <c r="HY7" s="16">
        <f>(Visit24Mo!$AX$49)</f>
        <v>0</v>
      </c>
      <c r="HZ7" s="16">
        <f>(Visit24Mo!$BB$49)</f>
        <v>0</v>
      </c>
      <c r="IA7" s="16">
        <f>(Visit24Mo!$H$80)</f>
        <v>0</v>
      </c>
      <c r="IB7" s="16">
        <f>(Visit24Mo!$J$80)</f>
        <v>0</v>
      </c>
      <c r="IC7" s="16">
        <f>(Visit24Mo!$L$80)</f>
        <v>0</v>
      </c>
      <c r="ID7" s="16">
        <f>(Visit24Mo!$O$80)</f>
        <v>0</v>
      </c>
      <c r="IE7" s="16">
        <f>(Visit24Mo!$T$80)</f>
        <v>0</v>
      </c>
      <c r="IF7" s="16">
        <f>(Visit24Mo!$AH$80)</f>
        <v>0</v>
      </c>
      <c r="IG7" s="16">
        <f>(Visit24Mo!$AK$80)</f>
        <v>0</v>
      </c>
      <c r="IH7" s="16">
        <f>(Visit24Mo!$AP$80)</f>
        <v>0</v>
      </c>
      <c r="II7" s="16">
        <f>(Visit24Mo!$AU$80)</f>
        <v>0</v>
      </c>
      <c r="IJ7" s="16">
        <f>(Visit24Mo!$AX$80)</f>
        <v>0</v>
      </c>
      <c r="IK7" s="16">
        <f>(Visit24Mo!$BB$80)</f>
        <v>0</v>
      </c>
      <c r="IL7" s="16">
        <f>(Visit24Mo!$H$81)</f>
        <v>0</v>
      </c>
      <c r="IM7" s="16">
        <f>(Visit24Mo!$J$81)</f>
        <v>0</v>
      </c>
      <c r="IN7" s="16">
        <f>(Visit24Mo!$L$81)</f>
        <v>0</v>
      </c>
      <c r="IO7" s="16">
        <f>(Visit24Mo!$O$81)</f>
        <v>0</v>
      </c>
      <c r="IP7" s="16">
        <f>(Visit24Mo!$T$81)</f>
        <v>0</v>
      </c>
      <c r="IQ7" s="16">
        <f>(Visit24Mo!$AH$81)</f>
        <v>0</v>
      </c>
      <c r="IR7" s="16">
        <f>(Visit24Mo!$AK$81)</f>
        <v>0</v>
      </c>
      <c r="IS7" s="16">
        <f>(Visit24Mo!$AP$81)</f>
        <v>0</v>
      </c>
      <c r="IT7" s="16">
        <f>(Visit24Mo!$AU$81)</f>
        <v>0</v>
      </c>
      <c r="IU7" s="16">
        <f>(Visit24Mo!$AX$81)</f>
        <v>0</v>
      </c>
      <c r="IV7" s="16">
        <f>(Visit24Mo!$BB$81)</f>
        <v>0</v>
      </c>
    </row>
    <row r="8" spans="1:256" ht="12.75">
      <c r="A8" s="16">
        <f>(Screening!$G$4)</f>
        <v>0</v>
      </c>
      <c r="B8" s="15">
        <v>36</v>
      </c>
      <c r="C8" s="18">
        <f>(Visit36Mo!$A$4)</f>
        <v>0</v>
      </c>
      <c r="D8" s="16">
        <f>(C8-(Visit36Mo!AX4))/365.25</f>
        <v>0</v>
      </c>
      <c r="E8" s="18">
        <f>(Visit36Mo!BD4)</f>
        <v>0</v>
      </c>
      <c r="F8" s="18">
        <f>(Visit36Mo!AP6)</f>
        <v>0</v>
      </c>
      <c r="G8" s="18">
        <f>(Visit36Mo!BD8)</f>
        <v>0</v>
      </c>
      <c r="H8" s="18">
        <f>(Visit36Mo!V22)</f>
        <v>0</v>
      </c>
      <c r="I8" s="18">
        <f>(Visit36Mo!AG22)</f>
        <v>0</v>
      </c>
      <c r="J8" s="18">
        <f>(Visit36Mo!AO22)</f>
        <v>0</v>
      </c>
      <c r="K8" s="18">
        <f>(Visit36Mo!BD22)</f>
        <v>0</v>
      </c>
      <c r="L8" s="18">
        <f>(Visit36Mo!V23)</f>
        <v>0</v>
      </c>
      <c r="M8" s="18">
        <f>(Visit36Mo!AG23)</f>
        <v>0</v>
      </c>
      <c r="N8" s="18">
        <f>(Visit36Mo!AO23)</f>
        <v>0</v>
      </c>
      <c r="O8" s="18">
        <f>(Visit36Mo!BD23)</f>
        <v>0</v>
      </c>
      <c r="P8" s="18">
        <f>(Visit36Mo!R52)</f>
        <v>0</v>
      </c>
      <c r="Q8" s="18" t="str">
        <f>(Visit36Mo!AR52)</f>
        <v>N</v>
      </c>
      <c r="R8" s="18">
        <f>(Visit36Mo!K55)</f>
        <v>0</v>
      </c>
      <c r="S8" s="20">
        <f>(Visit36Mo!K56)</f>
        <v>0</v>
      </c>
      <c r="T8" s="20">
        <f>(Visit36Mo!M56)</f>
        <v>0</v>
      </c>
      <c r="U8" s="20">
        <f>(Visit36Mo!S56)</f>
        <v>0</v>
      </c>
      <c r="V8" s="20">
        <f>(Visit36Mo!X56)</f>
        <v>0</v>
      </c>
      <c r="W8" s="20">
        <f>(Visit36Mo!K57)</f>
        <v>0</v>
      </c>
      <c r="X8" s="20">
        <f>(Visit36Mo!M57)</f>
        <v>0</v>
      </c>
      <c r="Y8" s="20">
        <f>(Visit36Mo!S57)</f>
        <v>0</v>
      </c>
      <c r="Z8" s="20">
        <f>(Visit36Mo!AM55)</f>
        <v>0</v>
      </c>
      <c r="AA8" s="20">
        <f>(Visit36Mo!AM56)</f>
        <v>0</v>
      </c>
      <c r="AB8" s="20">
        <f>(Visit36Mo!AO56)</f>
        <v>0</v>
      </c>
      <c r="AC8" s="20">
        <f>(Visit36Mo!AU56)</f>
        <v>0</v>
      </c>
      <c r="AD8" s="20">
        <f>(Visit36Mo!AZ56)</f>
        <v>0</v>
      </c>
      <c r="AE8" s="20">
        <f>(Visit36Mo!AM57)</f>
        <v>0</v>
      </c>
      <c r="AF8" s="20">
        <f>(Visit36Mo!AO57)</f>
        <v>0</v>
      </c>
      <c r="AG8" s="20">
        <f>(Visit36Mo!AU57)</f>
        <v>0</v>
      </c>
      <c r="AH8" s="20">
        <f>(Visit36Mo!AM58)</f>
        <v>0</v>
      </c>
      <c r="AI8" s="20">
        <f>(Visit36Mo!AR58)</f>
        <v>0</v>
      </c>
      <c r="AJ8" s="20">
        <f>(Visit36Mo!AW58)</f>
        <v>0</v>
      </c>
      <c r="AK8" s="20">
        <f>(Visit36Mo!BC58)</f>
        <v>0</v>
      </c>
      <c r="AL8" s="20">
        <f>(Visit36Mo!AA60)</f>
        <v>0</v>
      </c>
      <c r="AM8" s="20">
        <f>(Visit36Mo!AR60)</f>
        <v>0</v>
      </c>
      <c r="AN8" s="20">
        <f>(Visit36Mo!L67)</f>
        <v>0</v>
      </c>
      <c r="AO8" s="20">
        <f>(Visit36Mo!AB67)</f>
        <v>0</v>
      </c>
      <c r="AP8" s="20">
        <f>(Visit36Mo!BB67)</f>
        <v>0</v>
      </c>
      <c r="AQ8" s="20">
        <f>(Visit36Mo!L73)</f>
        <v>0</v>
      </c>
      <c r="AR8" s="20">
        <f>(Visit36Mo!L74)</f>
        <v>0</v>
      </c>
      <c r="AS8" s="20">
        <f>(Visit36Mo!L75)</f>
        <v>0</v>
      </c>
      <c r="AT8" s="20">
        <f>(Visit36Mo!AG73)</f>
        <v>0</v>
      </c>
      <c r="AU8" s="20">
        <f>(Visit36Mo!AG74)</f>
        <v>0</v>
      </c>
      <c r="AV8" s="20">
        <f>(Visit36Mo!AG75)</f>
        <v>0</v>
      </c>
      <c r="AW8" s="20">
        <f>(Visit36Mo!BC73)</f>
        <v>0</v>
      </c>
      <c r="AX8" s="20">
        <f>(Visit36Mo!BC74)</f>
        <v>0</v>
      </c>
      <c r="AY8" s="20">
        <f>(Visit36Mo!BC75)</f>
        <v>0</v>
      </c>
      <c r="AZ8" s="25">
        <f>(Visit36Mo!$D$11)</f>
        <v>0</v>
      </c>
      <c r="BA8" s="25">
        <f>(Visit36Mo!$D$12)</f>
        <v>0</v>
      </c>
      <c r="BB8" s="25">
        <f>(Visit36Mo!$D$13)</f>
        <v>0</v>
      </c>
      <c r="BC8" s="25">
        <f>(Visit36Mo!$D$14)</f>
        <v>0</v>
      </c>
      <c r="BD8" s="25">
        <f>(Visit36Mo!$D$15)</f>
        <v>0</v>
      </c>
      <c r="BE8" s="25">
        <f>(Visit36Mo!$D$16)</f>
        <v>0</v>
      </c>
      <c r="BF8" s="25">
        <f>(Visit36Mo!$D$17)</f>
        <v>0</v>
      </c>
      <c r="BG8" s="25">
        <f>(Visit36Mo!$D$18)</f>
        <v>0</v>
      </c>
      <c r="BH8" s="25">
        <f>(Visit36Mo!$D$19)</f>
        <v>0</v>
      </c>
      <c r="BI8" s="25">
        <f>(Visit36Mo!$D$20)</f>
        <v>0</v>
      </c>
      <c r="BJ8" s="26">
        <f>(Visit36Mo!$AY$11)</f>
        <v>0</v>
      </c>
      <c r="BK8" s="26">
        <f>(Visit36Mo!$AY$12)</f>
        <v>0</v>
      </c>
      <c r="BL8" s="26">
        <f>(Visit36Mo!$AY$13)</f>
        <v>0</v>
      </c>
      <c r="BM8" s="26">
        <f>(Visit36Mo!$AY$14)</f>
        <v>0</v>
      </c>
      <c r="BN8" s="26">
        <f>(Visit36Mo!$AY$15)</f>
        <v>0</v>
      </c>
      <c r="BO8" s="26">
        <f>(Visit36Mo!$AY$16)</f>
        <v>0</v>
      </c>
      <c r="BP8" s="26">
        <f>(Visit36Mo!$AY$17)</f>
        <v>0</v>
      </c>
      <c r="BQ8" s="26">
        <f>(Visit36Mo!$AY$18)</f>
        <v>0</v>
      </c>
      <c r="BR8" s="26">
        <f>(Visit36Mo!$AY$19)</f>
        <v>0</v>
      </c>
      <c r="BS8" s="26">
        <f>(Visit36Mo!$AY$20)</f>
        <v>0</v>
      </c>
      <c r="BT8" s="25">
        <f>(Visit36Mo!$D$26)</f>
        <v>0</v>
      </c>
      <c r="BU8" s="25">
        <f>(Visit36Mo!$D$27)</f>
        <v>0</v>
      </c>
      <c r="BV8" s="25">
        <f>(Visit36Mo!$D$28)</f>
        <v>0</v>
      </c>
      <c r="BW8" s="25">
        <f>(Visit36Mo!$D$29)</f>
        <v>0</v>
      </c>
      <c r="BX8" s="25">
        <f>(Visit36Mo!$D$30)</f>
        <v>0</v>
      </c>
      <c r="BY8" s="25">
        <f>(Visit36Mo!$D$31)</f>
        <v>0</v>
      </c>
      <c r="BZ8" s="25">
        <f>(Visit36Mo!$D$32)</f>
        <v>0</v>
      </c>
      <c r="CA8" s="25">
        <f>(Visit36Mo!$D$33)</f>
        <v>0</v>
      </c>
      <c r="CB8" s="16">
        <f>(Visit36Mo!$AL$26)</f>
        <v>0</v>
      </c>
      <c r="CC8" s="16">
        <f>(Visit36Mo!$AL$27)</f>
        <v>0</v>
      </c>
      <c r="CD8" s="16">
        <f>(Visit36Mo!$AL$28)</f>
        <v>0</v>
      </c>
      <c r="CE8" s="16">
        <f>(Visit36Mo!$AL$29)</f>
        <v>0</v>
      </c>
      <c r="CF8" s="16">
        <f>(Visit36Mo!$AL$30)</f>
        <v>0</v>
      </c>
      <c r="CG8" s="16">
        <f>(Visit36Mo!$AL$31)</f>
        <v>0</v>
      </c>
      <c r="CH8" s="16">
        <f>(Visit36Mo!$AL$32)</f>
        <v>0</v>
      </c>
      <c r="CI8" s="16">
        <f>(Visit36Mo!$AL$33)</f>
        <v>0</v>
      </c>
      <c r="CJ8" s="16">
        <f>(Visit36Mo!$AU$26)</f>
        <v>0</v>
      </c>
      <c r="CK8" s="16">
        <f>(Visit36Mo!$AU$27)</f>
        <v>0</v>
      </c>
      <c r="CL8" s="16">
        <f>(Visit36Mo!$AU$28)</f>
        <v>0</v>
      </c>
      <c r="CM8" s="16">
        <f>(Visit36Mo!$AU$29)</f>
        <v>0</v>
      </c>
      <c r="CN8" s="16">
        <f>(Visit36Mo!$AU$30)</f>
        <v>0</v>
      </c>
      <c r="CO8" s="16">
        <f>(Visit36Mo!$AU$31)</f>
        <v>0</v>
      </c>
      <c r="CP8" s="16">
        <f>(Visit36Mo!$AU$32)</f>
        <v>0</v>
      </c>
      <c r="CQ8" s="16">
        <f>(Visit36Mo!$AU$33)</f>
        <v>0</v>
      </c>
      <c r="CR8" s="16">
        <f>(Visit36Mo!$L$37)</f>
        <v>0</v>
      </c>
      <c r="CS8" s="16">
        <f>(Visit36Mo!$O$37)</f>
        <v>0</v>
      </c>
      <c r="CT8" s="16">
        <f>(Visit36Mo!$T$37)</f>
        <v>0</v>
      </c>
      <c r="CU8" s="16">
        <f>(Visit36Mo!$AH$37)</f>
        <v>0</v>
      </c>
      <c r="CV8" s="16">
        <f>(Visit36Mo!$AK$37)</f>
        <v>0</v>
      </c>
      <c r="CW8" s="16">
        <f>(Visit36Mo!$AP$37)</f>
        <v>0</v>
      </c>
      <c r="CX8" s="16">
        <f>(Visit36Mo!$AU$37)</f>
        <v>0</v>
      </c>
      <c r="CY8" s="16">
        <f>(Visit36Mo!$AX$37)</f>
        <v>0</v>
      </c>
      <c r="CZ8" s="16">
        <f>(Visit36Mo!$BB$37)</f>
        <v>0</v>
      </c>
      <c r="DA8" s="16">
        <f>(Visit36Mo!$L$38)</f>
        <v>0</v>
      </c>
      <c r="DB8" s="16">
        <f>(Visit36Mo!$O$38)</f>
        <v>0</v>
      </c>
      <c r="DC8" s="16">
        <f>(Visit36Mo!$T$38)</f>
        <v>0</v>
      </c>
      <c r="DD8" s="16">
        <f>(Visit36Mo!$AH$38)</f>
        <v>0</v>
      </c>
      <c r="DE8" s="16">
        <f>(Visit36Mo!$AK$38)</f>
        <v>0</v>
      </c>
      <c r="DF8" s="16">
        <f>(Visit36Mo!$AP$38)</f>
        <v>0</v>
      </c>
      <c r="DG8" s="16">
        <f>(Visit36Mo!$AU$38)</f>
        <v>0</v>
      </c>
      <c r="DH8" s="16">
        <f>(Visit36Mo!$AX$38)</f>
        <v>0</v>
      </c>
      <c r="DI8" s="16">
        <f>(Visit36Mo!$BB$38)</f>
        <v>0</v>
      </c>
      <c r="DJ8" s="16">
        <f>(Visit36Mo!$H$39)</f>
        <v>0</v>
      </c>
      <c r="DK8" s="16">
        <f>(Visit36Mo!$J$39)</f>
        <v>0</v>
      </c>
      <c r="DL8" s="16">
        <f>(Visit36Mo!$L$39)</f>
        <v>0</v>
      </c>
      <c r="DM8" s="16">
        <f>(Visit36Mo!$O$39)</f>
        <v>0</v>
      </c>
      <c r="DN8" s="16">
        <f>(Visit36Mo!$T$39)</f>
        <v>0</v>
      </c>
      <c r="DO8" s="16">
        <f>(Visit36Mo!$AH$39)</f>
        <v>0</v>
      </c>
      <c r="DP8" s="16">
        <f>(Visit36Mo!$AK$39)</f>
        <v>0</v>
      </c>
      <c r="DQ8" s="16">
        <f>(Visit36Mo!$AP$39)</f>
        <v>0</v>
      </c>
      <c r="DR8" s="16">
        <f>(Visit36Mo!$AU$39)</f>
        <v>0</v>
      </c>
      <c r="DS8" s="16">
        <f>(Visit36Mo!$AX$39)</f>
        <v>0</v>
      </c>
      <c r="DT8" s="16">
        <f>(Visit36Mo!$BB$39)</f>
        <v>0</v>
      </c>
      <c r="DU8" s="16">
        <f>(Visit36Mo!$H$40)</f>
        <v>0</v>
      </c>
      <c r="DV8" s="16">
        <f>(Visit36Mo!$J$40)</f>
        <v>0</v>
      </c>
      <c r="DW8" s="16">
        <f>(Visit36Mo!$L$40)</f>
        <v>0</v>
      </c>
      <c r="DX8" s="16">
        <f>(Visit36Mo!$O$40)</f>
        <v>0</v>
      </c>
      <c r="DY8" s="16">
        <f>(Visit36Mo!$T$40)</f>
        <v>0</v>
      </c>
      <c r="DZ8" s="16">
        <f>(Visit36Mo!$AH$40)</f>
        <v>0</v>
      </c>
      <c r="EA8" s="16">
        <f>(Visit36Mo!$AK$40)</f>
        <v>0</v>
      </c>
      <c r="EB8" s="16">
        <f>(Visit36Mo!$AP$40)</f>
        <v>0</v>
      </c>
      <c r="EC8" s="16">
        <f>(Visit36Mo!$AU$40)</f>
        <v>0</v>
      </c>
      <c r="ED8" s="16">
        <f>(Visit36Mo!$AX$40)</f>
        <v>0</v>
      </c>
      <c r="EE8" s="16">
        <f>(Visit36Mo!$BB$40)</f>
        <v>0</v>
      </c>
      <c r="EF8" s="16">
        <f>(Visit36Mo!$H$41)</f>
        <v>0</v>
      </c>
      <c r="EG8" s="16">
        <f>(Visit36Mo!$J$41)</f>
        <v>0</v>
      </c>
      <c r="EH8" s="16">
        <f>(Visit36Mo!$L$41)</f>
        <v>0</v>
      </c>
      <c r="EI8" s="16">
        <f>(Visit36Mo!$O$41)</f>
        <v>0</v>
      </c>
      <c r="EJ8" s="16">
        <f>(Visit36Mo!$T$41)</f>
        <v>0</v>
      </c>
      <c r="EK8" s="16">
        <f>(Visit36Mo!$AH$41)</f>
        <v>0</v>
      </c>
      <c r="EL8" s="16">
        <f>(Visit36Mo!$AK$41)</f>
        <v>0</v>
      </c>
      <c r="EM8" s="16">
        <f>(Visit36Mo!$AP$41)</f>
        <v>0</v>
      </c>
      <c r="EN8" s="16">
        <f>(Visit36Mo!$AU$41)</f>
        <v>0</v>
      </c>
      <c r="EO8" s="16">
        <f>(Visit36Mo!$AX$41)</f>
        <v>0</v>
      </c>
      <c r="EP8" s="16">
        <f>(Visit36Mo!$BB$41)</f>
        <v>0</v>
      </c>
      <c r="EQ8" s="16">
        <f>(Visit36Mo!$H$42)</f>
        <v>0</v>
      </c>
      <c r="ER8" s="16">
        <f>(Visit36Mo!$J$42)</f>
        <v>0</v>
      </c>
      <c r="ES8" s="16">
        <f>(Visit36Mo!$L$42)</f>
        <v>0</v>
      </c>
      <c r="ET8" s="16">
        <f>(Visit36Mo!$O$42)</f>
        <v>0</v>
      </c>
      <c r="EU8" s="16">
        <f>(Visit36Mo!$T$42)</f>
        <v>0</v>
      </c>
      <c r="EV8" s="16">
        <f>(Visit36Mo!$AH$42)</f>
        <v>0</v>
      </c>
      <c r="EW8" s="16">
        <f>(Visit36Mo!$AK$42)</f>
        <v>0</v>
      </c>
      <c r="EX8" s="16">
        <f>(Visit36Mo!$AP$42)</f>
        <v>0</v>
      </c>
      <c r="EY8" s="16">
        <f>(Visit36Mo!$AU$42)</f>
        <v>0</v>
      </c>
      <c r="EZ8" s="16">
        <f>(Visit36Mo!$AX$42)</f>
        <v>0</v>
      </c>
      <c r="FA8" s="16">
        <f>(Visit36Mo!$BB$42)</f>
        <v>0</v>
      </c>
      <c r="FB8" s="16">
        <f>(Visit36Mo!$H$43)</f>
        <v>0</v>
      </c>
      <c r="FC8" s="16">
        <f>(Visit36Mo!$J$43)</f>
        <v>0</v>
      </c>
      <c r="FD8" s="16">
        <f>(Visit36Mo!$L$43)</f>
        <v>0</v>
      </c>
      <c r="FE8" s="16">
        <f>(Visit36Mo!$O$43)</f>
        <v>0</v>
      </c>
      <c r="FF8" s="16">
        <f>(Visit36Mo!$T$43)</f>
        <v>0</v>
      </c>
      <c r="FG8" s="16">
        <f>(Visit36Mo!$AH$43)</f>
        <v>0</v>
      </c>
      <c r="FH8" s="16">
        <f>(Visit36Mo!$AK$43)</f>
        <v>0</v>
      </c>
      <c r="FI8" s="16">
        <f>(Visit36Mo!$AP$43)</f>
        <v>0</v>
      </c>
      <c r="FJ8" s="16">
        <f>(Visit36Mo!$AU$43)</f>
        <v>0</v>
      </c>
      <c r="FK8" s="16">
        <f>(Visit36Mo!$AX$43)</f>
        <v>0</v>
      </c>
      <c r="FL8" s="16">
        <f>(Visit36Mo!$BB$43)</f>
        <v>0</v>
      </c>
      <c r="FM8" s="16">
        <f>(Visit36Mo!$H$44)</f>
        <v>0</v>
      </c>
      <c r="FN8" s="16">
        <f>(Visit36Mo!$J$44)</f>
        <v>0</v>
      </c>
      <c r="FO8" s="16">
        <f>(Visit36Mo!$L$44)</f>
        <v>0</v>
      </c>
      <c r="FP8" s="16">
        <f>(Visit36Mo!$O$44)</f>
        <v>0</v>
      </c>
      <c r="FQ8" s="16">
        <f>(Visit36Mo!$T$44)</f>
        <v>0</v>
      </c>
      <c r="FR8" s="16">
        <f>(Visit36Mo!$AH$44)</f>
        <v>0</v>
      </c>
      <c r="FS8" s="16">
        <f>(Visit36Mo!$AK$44)</f>
        <v>0</v>
      </c>
      <c r="FT8" s="16">
        <f>(Visit36Mo!$AP$44)</f>
        <v>0</v>
      </c>
      <c r="FU8" s="16">
        <f>(Visit36Mo!$AU$44)</f>
        <v>0</v>
      </c>
      <c r="FV8" s="16">
        <f>(Visit36Mo!$AX$44)</f>
        <v>0</v>
      </c>
      <c r="FW8" s="16">
        <f>(Visit36Mo!$BB$44)</f>
        <v>0</v>
      </c>
      <c r="FX8" s="16">
        <f>(Visit36Mo!$H$45)</f>
        <v>0</v>
      </c>
      <c r="FY8" s="16">
        <f>(Visit36Mo!$J$45)</f>
        <v>0</v>
      </c>
      <c r="FZ8" s="16">
        <f>(Visit36Mo!$L$45)</f>
        <v>0</v>
      </c>
      <c r="GA8" s="16">
        <f>(Visit36Mo!$O$45)</f>
        <v>0</v>
      </c>
      <c r="GB8" s="16">
        <f>(Visit36Mo!$T$45)</f>
        <v>0</v>
      </c>
      <c r="GC8" s="16">
        <f>(Visit36Mo!$AH$45)</f>
        <v>0</v>
      </c>
      <c r="GD8" s="16">
        <f>(Visit36Mo!$AK$45)</f>
        <v>0</v>
      </c>
      <c r="GE8" s="16">
        <f>(Visit36Mo!$AP$45)</f>
        <v>0</v>
      </c>
      <c r="GF8" s="16">
        <f>(Visit36Mo!$AU$45)</f>
        <v>0</v>
      </c>
      <c r="GG8" s="16">
        <f>(Visit36Mo!$AX$45)</f>
        <v>0</v>
      </c>
      <c r="GH8" s="16">
        <f>(Visit36Mo!$BB$45)</f>
        <v>0</v>
      </c>
      <c r="GI8" s="16">
        <f>(Visit36Mo!$H$46)</f>
        <v>0</v>
      </c>
      <c r="GJ8" s="16">
        <f>(Visit36Mo!$J$46)</f>
        <v>0</v>
      </c>
      <c r="GK8" s="16">
        <f>(Visit36Mo!$L$46)</f>
        <v>0</v>
      </c>
      <c r="GL8" s="16">
        <f>(Visit36Mo!$O$46)</f>
        <v>0</v>
      </c>
      <c r="GM8" s="16">
        <f>(Visit36Mo!$T$46)</f>
        <v>0</v>
      </c>
      <c r="GN8" s="16">
        <f>(Visit36Mo!$AH$46)</f>
        <v>0</v>
      </c>
      <c r="GO8" s="16">
        <f>(Visit36Mo!$AK$46)</f>
        <v>0</v>
      </c>
      <c r="GP8" s="16">
        <f>(Visit36Mo!$AP$46)</f>
        <v>0</v>
      </c>
      <c r="GQ8" s="16">
        <f>(Visit36Mo!$AU$46)</f>
        <v>0</v>
      </c>
      <c r="GR8" s="16">
        <f>(Visit36Mo!$AX$46)</f>
        <v>0</v>
      </c>
      <c r="GS8" s="16">
        <f>(Visit36Mo!$BB$46)</f>
        <v>0</v>
      </c>
      <c r="GT8" s="16">
        <f>(Visit36Mo!$H$47)</f>
        <v>0</v>
      </c>
      <c r="GU8" s="16">
        <f>(Visit36Mo!$J$47)</f>
        <v>0</v>
      </c>
      <c r="GV8" s="16">
        <f>(Visit36Mo!$L$47)</f>
        <v>0</v>
      </c>
      <c r="GW8" s="16">
        <f>(Visit36Mo!$O$47)</f>
        <v>0</v>
      </c>
      <c r="GX8" s="16">
        <f>(Visit36Mo!$T$47)</f>
        <v>0</v>
      </c>
      <c r="GY8" s="16">
        <f>(Visit36Mo!$AH$47)</f>
        <v>0</v>
      </c>
      <c r="GZ8" s="16">
        <f>(Visit36Mo!$AK$47)</f>
        <v>0</v>
      </c>
      <c r="HA8" s="16">
        <f>(Visit36Mo!$AP$47)</f>
        <v>0</v>
      </c>
      <c r="HB8" s="16">
        <f>(Visit36Mo!$AU$47)</f>
        <v>0</v>
      </c>
      <c r="HC8" s="16">
        <f>(Visit36Mo!$AX$47)</f>
        <v>0</v>
      </c>
      <c r="HD8" s="16">
        <f>(Visit36Mo!$BB$47)</f>
        <v>0</v>
      </c>
      <c r="HE8" s="16">
        <f>(Visit36Mo!$H$48)</f>
        <v>0</v>
      </c>
      <c r="HF8" s="16">
        <f>(Visit36Mo!$J$48)</f>
        <v>0</v>
      </c>
      <c r="HG8" s="16">
        <f>(Visit36Mo!$L$48)</f>
        <v>0</v>
      </c>
      <c r="HH8" s="16">
        <f>(Visit36Mo!$O$48)</f>
        <v>0</v>
      </c>
      <c r="HI8" s="16">
        <f>(Visit36Mo!$T$48)</f>
        <v>0</v>
      </c>
      <c r="HJ8" s="16">
        <f>(Visit36Mo!$AH$48)</f>
        <v>0</v>
      </c>
      <c r="HK8" s="16">
        <f>(Visit36Mo!$AK$48)</f>
        <v>0</v>
      </c>
      <c r="HL8" s="16">
        <f>(Visit36Mo!$AP$48)</f>
        <v>0</v>
      </c>
      <c r="HM8" s="16">
        <f>(Visit36Mo!$AU$48)</f>
        <v>0</v>
      </c>
      <c r="HN8" s="16">
        <f>(Visit36Mo!$AX$48)</f>
        <v>0</v>
      </c>
      <c r="HO8" s="16">
        <f>(Visit36Mo!$BB$48)</f>
        <v>0</v>
      </c>
      <c r="HP8" s="16">
        <f>(Visit36Mo!$H$49)</f>
        <v>0</v>
      </c>
      <c r="HQ8" s="16">
        <f>(Visit36Mo!$J$49)</f>
        <v>0</v>
      </c>
      <c r="HR8" s="16">
        <f>(Visit36Mo!$L$49)</f>
        <v>0</v>
      </c>
      <c r="HS8" s="16">
        <f>(Visit36Mo!$O$49)</f>
        <v>0</v>
      </c>
      <c r="HT8" s="16">
        <f>(Visit36Mo!$T$49)</f>
        <v>0</v>
      </c>
      <c r="HU8" s="16">
        <f>(Visit36Mo!$AH$49)</f>
        <v>0</v>
      </c>
      <c r="HV8" s="16">
        <f>(Visit36Mo!$AK$49)</f>
        <v>0</v>
      </c>
      <c r="HW8" s="16">
        <f>(Visit36Mo!$AP$49)</f>
        <v>0</v>
      </c>
      <c r="HX8" s="16">
        <f>(Visit36Mo!$AU$49)</f>
        <v>0</v>
      </c>
      <c r="HY8" s="16">
        <f>(Visit36Mo!$AX$49)</f>
        <v>0</v>
      </c>
      <c r="HZ8" s="16">
        <f>(Visit36Mo!$BB$49)</f>
        <v>0</v>
      </c>
      <c r="IA8" s="16">
        <f>(Visit36Mo!$H$80)</f>
        <v>0</v>
      </c>
      <c r="IB8" s="16">
        <f>(Visit36Mo!$J$80)</f>
        <v>0</v>
      </c>
      <c r="IC8" s="16">
        <f>(Visit36Mo!$L$80)</f>
        <v>0</v>
      </c>
      <c r="ID8" s="16">
        <f>(Visit36Mo!$O$80)</f>
        <v>0</v>
      </c>
      <c r="IE8" s="16">
        <f>(Visit36Mo!$T$80)</f>
        <v>0</v>
      </c>
      <c r="IF8" s="16">
        <f>(Visit36Mo!$AH$80)</f>
        <v>0</v>
      </c>
      <c r="IG8" s="16">
        <f>(Visit36Mo!$AK$80)</f>
        <v>0</v>
      </c>
      <c r="IH8" s="16">
        <f>(Visit36Mo!$AP$80)</f>
        <v>0</v>
      </c>
      <c r="II8" s="16">
        <f>(Visit36Mo!$AU$80)</f>
        <v>0</v>
      </c>
      <c r="IJ8" s="16">
        <f>(Visit36Mo!$AX$80)</f>
        <v>0</v>
      </c>
      <c r="IK8" s="16">
        <f>(Visit36Mo!$BB$80)</f>
        <v>0</v>
      </c>
      <c r="IL8" s="16">
        <f>(Visit36Mo!$H$81)</f>
        <v>0</v>
      </c>
      <c r="IM8" s="16">
        <f>(Visit36Mo!$J$81)</f>
        <v>0</v>
      </c>
      <c r="IN8" s="16">
        <f>(Visit36Mo!$L$81)</f>
        <v>0</v>
      </c>
      <c r="IO8" s="16">
        <f>(Visit36Mo!$O$81)</f>
        <v>0</v>
      </c>
      <c r="IP8" s="16">
        <f>(Visit36Mo!$T$81)</f>
        <v>0</v>
      </c>
      <c r="IQ8" s="16">
        <f>(Visit36Mo!$AH$81)</f>
        <v>0</v>
      </c>
      <c r="IR8" s="16">
        <f>(Visit36Mo!$AK$81)</f>
        <v>0</v>
      </c>
      <c r="IS8" s="16">
        <f>(Visit36Mo!$AP$81)</f>
        <v>0</v>
      </c>
      <c r="IT8" s="16">
        <f>(Visit36Mo!$AU$81)</f>
        <v>0</v>
      </c>
      <c r="IU8" s="16">
        <f>(Visit36Mo!$AX$81)</f>
        <v>0</v>
      </c>
      <c r="IV8" s="16">
        <f>(Visit36Mo!$BB$81)</f>
        <v>0</v>
      </c>
    </row>
    <row r="9" ht="12.75">
      <c r="A9" s="16"/>
    </row>
    <row r="10" spans="4:48" ht="12.75">
      <c r="D10" s="141" t="s">
        <v>568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 t="s">
        <v>569</v>
      </c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 t="s">
        <v>570</v>
      </c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 t="s">
        <v>571</v>
      </c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21" t="s">
        <v>587</v>
      </c>
    </row>
    <row r="11" spans="1:146" ht="12.75">
      <c r="A11" s="13" t="s">
        <v>120</v>
      </c>
      <c r="B11" s="13" t="s">
        <v>138</v>
      </c>
      <c r="C11" s="17" t="s">
        <v>0</v>
      </c>
      <c r="D11" s="13" t="s">
        <v>395</v>
      </c>
      <c r="E11" s="13" t="s">
        <v>396</v>
      </c>
      <c r="F11" s="13" t="s">
        <v>386</v>
      </c>
      <c r="G11" s="13" t="s">
        <v>387</v>
      </c>
      <c r="H11" s="13" t="s">
        <v>388</v>
      </c>
      <c r="I11" s="13" t="s">
        <v>389</v>
      </c>
      <c r="J11" s="13" t="s">
        <v>390</v>
      </c>
      <c r="K11" s="13" t="s">
        <v>391</v>
      </c>
      <c r="L11" s="13" t="s">
        <v>392</v>
      </c>
      <c r="M11" s="13" t="s">
        <v>393</v>
      </c>
      <c r="N11" s="13" t="s">
        <v>394</v>
      </c>
      <c r="O11" s="13" t="s">
        <v>407</v>
      </c>
      <c r="P11" s="13" t="s">
        <v>397</v>
      </c>
      <c r="Q11" s="13" t="s">
        <v>398</v>
      </c>
      <c r="R11" s="13" t="s">
        <v>399</v>
      </c>
      <c r="S11" s="13" t="s">
        <v>400</v>
      </c>
      <c r="T11" s="13" t="s">
        <v>401</v>
      </c>
      <c r="U11" s="13" t="s">
        <v>402</v>
      </c>
      <c r="V11" s="13" t="s">
        <v>403</v>
      </c>
      <c r="W11" s="13" t="s">
        <v>404</v>
      </c>
      <c r="X11" s="13" t="s">
        <v>405</v>
      </c>
      <c r="Y11" s="13" t="s">
        <v>406</v>
      </c>
      <c r="Z11" s="13" t="s">
        <v>418</v>
      </c>
      <c r="AA11" s="13" t="s">
        <v>408</v>
      </c>
      <c r="AB11" s="13" t="s">
        <v>409</v>
      </c>
      <c r="AC11" s="13" t="s">
        <v>410</v>
      </c>
      <c r="AD11" s="13" t="s">
        <v>411</v>
      </c>
      <c r="AE11" s="13" t="s">
        <v>412</v>
      </c>
      <c r="AF11" s="13" t="s">
        <v>413</v>
      </c>
      <c r="AG11" s="13" t="s">
        <v>414</v>
      </c>
      <c r="AH11" s="13" t="s">
        <v>415</v>
      </c>
      <c r="AI11" s="13" t="s">
        <v>416</v>
      </c>
      <c r="AJ11" s="13" t="s">
        <v>417</v>
      </c>
      <c r="AK11" s="13" t="s">
        <v>429</v>
      </c>
      <c r="AL11" s="13" t="s">
        <v>419</v>
      </c>
      <c r="AM11" s="13" t="s">
        <v>420</v>
      </c>
      <c r="AN11" s="13" t="s">
        <v>421</v>
      </c>
      <c r="AO11" s="13" t="s">
        <v>422</v>
      </c>
      <c r="AP11" s="13" t="s">
        <v>423</v>
      </c>
      <c r="AQ11" s="13" t="s">
        <v>424</v>
      </c>
      <c r="AR11" s="13" t="s">
        <v>425</v>
      </c>
      <c r="AS11" s="13" t="s">
        <v>426</v>
      </c>
      <c r="AT11" s="13" t="s">
        <v>427</v>
      </c>
      <c r="AU11" s="13" t="s">
        <v>428</v>
      </c>
      <c r="AV11" s="21" t="s">
        <v>588</v>
      </c>
      <c r="AW11" s="21" t="s">
        <v>430</v>
      </c>
      <c r="AX11" s="21" t="s">
        <v>431</v>
      </c>
      <c r="AY11" s="21" t="s">
        <v>432</v>
      </c>
      <c r="AZ11" s="21" t="s">
        <v>433</v>
      </c>
      <c r="BA11" s="21" t="s">
        <v>434</v>
      </c>
      <c r="BB11" s="21" t="s">
        <v>435</v>
      </c>
      <c r="BC11" s="21" t="s">
        <v>444</v>
      </c>
      <c r="BD11" s="21" t="s">
        <v>436</v>
      </c>
      <c r="BE11" s="21" t="s">
        <v>437</v>
      </c>
      <c r="BF11" s="21" t="s">
        <v>438</v>
      </c>
      <c r="BG11" s="21" t="s">
        <v>439</v>
      </c>
      <c r="BH11" s="21" t="s">
        <v>440</v>
      </c>
      <c r="BI11" s="21" t="s">
        <v>441</v>
      </c>
      <c r="BJ11" s="21" t="s">
        <v>442</v>
      </c>
      <c r="BK11" s="21" t="s">
        <v>443</v>
      </c>
      <c r="BL11" s="21" t="s">
        <v>445</v>
      </c>
      <c r="BM11" s="21" t="s">
        <v>446</v>
      </c>
      <c r="BN11" s="21" t="s">
        <v>447</v>
      </c>
      <c r="BO11" s="21" t="s">
        <v>448</v>
      </c>
      <c r="BP11" s="21" t="s">
        <v>449</v>
      </c>
      <c r="BQ11" s="21" t="s">
        <v>450</v>
      </c>
      <c r="BR11" s="21" t="s">
        <v>451</v>
      </c>
      <c r="BS11" s="21" t="s">
        <v>452</v>
      </c>
      <c r="BT11" s="21" t="s">
        <v>453</v>
      </c>
      <c r="BU11" s="21" t="s">
        <v>454</v>
      </c>
      <c r="BV11" s="21" t="s">
        <v>455</v>
      </c>
      <c r="BW11" s="21" t="s">
        <v>456</v>
      </c>
      <c r="BX11" s="21" t="s">
        <v>69</v>
      </c>
      <c r="BY11" s="21" t="s">
        <v>469</v>
      </c>
      <c r="BZ11" s="21" t="s">
        <v>572</v>
      </c>
      <c r="CA11" s="21" t="s">
        <v>573</v>
      </c>
      <c r="CB11" s="21" t="s">
        <v>574</v>
      </c>
      <c r="CC11" s="21" t="s">
        <v>575</v>
      </c>
      <c r="CD11" s="21" t="s">
        <v>576</v>
      </c>
      <c r="CE11" s="21" t="s">
        <v>577</v>
      </c>
      <c r="CF11" s="33" t="s">
        <v>590</v>
      </c>
      <c r="CG11" s="33" t="s">
        <v>591</v>
      </c>
      <c r="CH11" s="33" t="s">
        <v>592</v>
      </c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1:77" ht="12.75">
      <c r="A12" s="16">
        <f>(Screening!$G$4)</f>
        <v>0</v>
      </c>
      <c r="B12" s="16" t="s">
        <v>55</v>
      </c>
      <c r="C12" s="18">
        <f>(Screening!$A$4)</f>
        <v>0</v>
      </c>
      <c r="D12" s="16">
        <f>(Screening!$H$98)</f>
        <v>0</v>
      </c>
      <c r="E12" s="16">
        <f>(Screening!$J$98)</f>
        <v>0</v>
      </c>
      <c r="F12" s="16">
        <f>(Screening!$L$98)</f>
        <v>0</v>
      </c>
      <c r="G12" s="16">
        <f>(Screening!$O$98)</f>
        <v>0</v>
      </c>
      <c r="H12" s="16">
        <f>(Screening!$T$98)</f>
        <v>0</v>
      </c>
      <c r="I12" s="16">
        <f>(Screening!$AH$98)</f>
        <v>0</v>
      </c>
      <c r="J12" s="16">
        <f>(Screening!$AK$98)</f>
        <v>0</v>
      </c>
      <c r="K12" s="16">
        <f>(Screening!$AP$98)</f>
        <v>0</v>
      </c>
      <c r="L12" s="16">
        <f>(Screening!$AU$98)</f>
        <v>0</v>
      </c>
      <c r="M12" s="16">
        <f>(Screening!$AX$98)</f>
        <v>0</v>
      </c>
      <c r="N12" s="16">
        <f>(Screening!$BB$98)</f>
        <v>0</v>
      </c>
      <c r="O12" s="16">
        <f>(Screening!$H$99)</f>
        <v>0</v>
      </c>
      <c r="P12" s="16">
        <f>(Screening!$J$99)</f>
        <v>0</v>
      </c>
      <c r="Q12" s="16">
        <f>(Screening!$L$99)</f>
        <v>0</v>
      </c>
      <c r="R12" s="16">
        <f>(Screening!$O$99)</f>
        <v>0</v>
      </c>
      <c r="S12" s="16">
        <f>(Screening!$T$99)</f>
        <v>0</v>
      </c>
      <c r="T12" s="16">
        <f>(Screening!$AH$99)</f>
        <v>0</v>
      </c>
      <c r="U12" s="16">
        <f>(Screening!$AK$99)</f>
        <v>0</v>
      </c>
      <c r="V12" s="16">
        <f>(Screening!$AP$99)</f>
        <v>0</v>
      </c>
      <c r="W12" s="16">
        <f>(Screening!$AU$99)</f>
        <v>0</v>
      </c>
      <c r="X12" s="16">
        <f>(Screening!$AX$99)</f>
        <v>0</v>
      </c>
      <c r="Y12" s="16">
        <f>(Screening!$BB$99)</f>
        <v>0</v>
      </c>
      <c r="Z12" s="16">
        <f>(Screening!$H$100)</f>
        <v>0</v>
      </c>
      <c r="AA12" s="16">
        <f>(Screening!$J$100)</f>
        <v>0</v>
      </c>
      <c r="AB12" s="16">
        <f>(Screening!$L$100)</f>
        <v>0</v>
      </c>
      <c r="AC12" s="16">
        <f>(Screening!$O$100)</f>
        <v>0</v>
      </c>
      <c r="AD12" s="16">
        <f>(Screening!$T$100)</f>
        <v>0</v>
      </c>
      <c r="AE12" s="16">
        <f>(Screening!$AH$100)</f>
        <v>0</v>
      </c>
      <c r="AF12" s="16">
        <f>(Screening!$AK$100)</f>
        <v>0</v>
      </c>
      <c r="AG12" s="16">
        <f>(Screening!$AP$100)</f>
        <v>0</v>
      </c>
      <c r="AH12" s="16">
        <f>(Screening!$AU$100)</f>
        <v>0</v>
      </c>
      <c r="AI12" s="16">
        <f>(Screening!$AX$100)</f>
        <v>0</v>
      </c>
      <c r="AJ12" s="16">
        <f>(Screening!$BB$100)</f>
        <v>0</v>
      </c>
      <c r="AK12" s="16">
        <f>(Screening!$H$101)</f>
        <v>0</v>
      </c>
      <c r="AL12" s="16">
        <f>(Screening!$J$101)</f>
        <v>0</v>
      </c>
      <c r="AM12" s="16">
        <f>(Screening!$L$101)</f>
        <v>0</v>
      </c>
      <c r="AN12" s="16">
        <f>(Screening!$O$101)</f>
        <v>0</v>
      </c>
      <c r="AO12" s="16">
        <f>(Screening!$T$101)</f>
        <v>0</v>
      </c>
      <c r="AP12" s="16">
        <f>(Screening!$AH$101)</f>
        <v>0</v>
      </c>
      <c r="AQ12" s="16">
        <f>(Screening!$AK$101)</f>
        <v>0</v>
      </c>
      <c r="AR12" s="16">
        <f>(Screening!$AP$101)</f>
        <v>0</v>
      </c>
      <c r="AS12" s="16">
        <f>(Screening!$AU$101)</f>
        <v>0</v>
      </c>
      <c r="AT12" s="16">
        <f>(Screening!$AX$101)</f>
        <v>0</v>
      </c>
      <c r="AU12" s="16">
        <f>(Screening!$BB$101)</f>
        <v>0</v>
      </c>
      <c r="AV12" s="15">
        <f>(Screening!$AZ$74)</f>
        <v>0</v>
      </c>
      <c r="AW12" s="15">
        <f>(Screening!$J$77)</f>
        <v>0</v>
      </c>
      <c r="AX12" s="15">
        <f>(Screening!$J$78)</f>
        <v>0</v>
      </c>
      <c r="AY12" s="15">
        <f>(Screening!$J$79)</f>
        <v>0</v>
      </c>
      <c r="AZ12" s="15">
        <f>(Screening!$J$80)</f>
        <v>0</v>
      </c>
      <c r="BA12" s="15">
        <f>(Screening!$J$81)</f>
        <v>0</v>
      </c>
      <c r="BB12" s="15">
        <f>(Screening!$AD$77)</f>
        <v>0</v>
      </c>
      <c r="BC12" s="15">
        <f>(Screening!$AD$78)</f>
        <v>0</v>
      </c>
      <c r="BD12" s="15">
        <f>(Screening!$AY$77)</f>
        <v>0</v>
      </c>
      <c r="BE12" s="15">
        <f>(Screening!$AY$78)</f>
        <v>0</v>
      </c>
      <c r="BF12" s="22" t="e">
        <f>(Screening!$V$81)</f>
        <v>#DIV/0!</v>
      </c>
      <c r="BG12" s="22" t="e">
        <f>(Screening!$AH$80)</f>
        <v>#NUM!</v>
      </c>
      <c r="BH12" s="15">
        <f>(Screening!$AY$79)</f>
        <v>0</v>
      </c>
      <c r="BI12" s="15">
        <f>(Screening!$AY$80)</f>
        <v>0</v>
      </c>
      <c r="BJ12" s="23">
        <f>(Screening!$V$84)</f>
        <v>0</v>
      </c>
      <c r="BK12" s="22">
        <f>(Screening!$V$85)</f>
        <v>0</v>
      </c>
      <c r="BL12" s="24">
        <f>(Screening!$V$86)</f>
        <v>0</v>
      </c>
      <c r="BM12" s="24">
        <f>(Screening!$V$87)</f>
        <v>0</v>
      </c>
      <c r="BN12" s="24">
        <f>(Screening!$V$88)</f>
        <v>0</v>
      </c>
      <c r="BO12" s="24">
        <f>(Screening!$V$89)</f>
        <v>0</v>
      </c>
      <c r="BP12" s="24">
        <f>(Screening!$V$90)</f>
        <v>0</v>
      </c>
      <c r="BQ12" s="24">
        <f>(Screening!$V$91)</f>
        <v>0</v>
      </c>
      <c r="BR12" s="24">
        <f>(Screening!$V$92)</f>
        <v>0</v>
      </c>
      <c r="BS12" s="24">
        <f>(Screening!$AU$84)</f>
        <v>0</v>
      </c>
      <c r="BT12" s="24">
        <f>(Screening!$AU$85)</f>
        <v>0</v>
      </c>
      <c r="BU12" s="24">
        <f>(Screening!$AU$86)</f>
        <v>0</v>
      </c>
      <c r="BV12" s="24">
        <f>(Screening!$AU$87)</f>
        <v>0</v>
      </c>
      <c r="BW12" s="24">
        <f>(Screening!$AU$88)</f>
        <v>0</v>
      </c>
      <c r="BX12" s="24">
        <f>(Screening!$AJ$89)</f>
        <v>0</v>
      </c>
      <c r="BY12" s="24">
        <f>(Screening!$AU$89)</f>
        <v>0</v>
      </c>
    </row>
    <row r="13" spans="1:86" ht="12.75">
      <c r="A13" s="16">
        <f>(Screening!$G$4)</f>
        <v>0</v>
      </c>
      <c r="B13" s="15">
        <v>0</v>
      </c>
      <c r="C13" s="18">
        <f>(Visit0!$A$4)</f>
        <v>0</v>
      </c>
      <c r="D13" s="16">
        <f>(Visit0!$H$82)</f>
        <v>0</v>
      </c>
      <c r="E13" s="16">
        <f>(Visit0!$J$82)</f>
        <v>0</v>
      </c>
      <c r="F13" s="16">
        <f>(Visit0!$L$82)</f>
        <v>0</v>
      </c>
      <c r="G13" s="16">
        <f>(Visit0!$O$82)</f>
        <v>0</v>
      </c>
      <c r="H13" s="16">
        <f>(Visit0!$T$82)</f>
        <v>0</v>
      </c>
      <c r="I13" s="16">
        <f>(Visit0!$AH$82)</f>
        <v>0</v>
      </c>
      <c r="J13" s="16">
        <f>(Visit0!$AK$82)</f>
        <v>0</v>
      </c>
      <c r="K13" s="16">
        <f>(Visit0!$AP$82)</f>
        <v>0</v>
      </c>
      <c r="L13" s="16">
        <f>(Visit0!$AU$82)</f>
        <v>0</v>
      </c>
      <c r="M13" s="16">
        <f>(Visit0!$AX$82)</f>
        <v>0</v>
      </c>
      <c r="N13" s="16">
        <f>(Visit0!$BB$82)</f>
        <v>0</v>
      </c>
      <c r="O13" s="16">
        <f>(Visit0!$H$83)</f>
        <v>0</v>
      </c>
      <c r="P13" s="16">
        <f>(Visit0!$J$83)</f>
        <v>0</v>
      </c>
      <c r="Q13" s="16">
        <f>(Visit0!$L$83)</f>
        <v>0</v>
      </c>
      <c r="R13" s="16">
        <f>(Visit0!$O$83)</f>
        <v>0</v>
      </c>
      <c r="S13" s="16">
        <f>(Visit0!$T$83)</f>
        <v>0</v>
      </c>
      <c r="T13" s="16">
        <f>(Visit0!$AH$83)</f>
        <v>0</v>
      </c>
      <c r="U13" s="16">
        <f>(Visit0!$AK$83)</f>
        <v>0</v>
      </c>
      <c r="V13" s="16">
        <f>(Visit0!$AP$83)</f>
        <v>0</v>
      </c>
      <c r="W13" s="16">
        <f>(Visit0!$AU$83)</f>
        <v>0</v>
      </c>
      <c r="X13" s="16">
        <f>(Visit0!$AX$83)</f>
        <v>0</v>
      </c>
      <c r="Y13" s="16">
        <f>(Visit0!$BB$83)</f>
        <v>0</v>
      </c>
      <c r="Z13" s="16">
        <f>(Visit0!$H$84)</f>
        <v>0</v>
      </c>
      <c r="AA13" s="16">
        <f>(Visit0!$J$84)</f>
        <v>0</v>
      </c>
      <c r="AB13" s="16">
        <f>(Visit0!$L$84)</f>
        <v>0</v>
      </c>
      <c r="AC13" s="16">
        <f>(Visit0!$O$84)</f>
        <v>0</v>
      </c>
      <c r="AD13" s="16">
        <f>(Visit0!$T$84)</f>
        <v>0</v>
      </c>
      <c r="AE13" s="16">
        <f>(Visit0!$AH$84)</f>
        <v>0</v>
      </c>
      <c r="AF13" s="16">
        <f>(Visit0!$AK$84)</f>
        <v>0</v>
      </c>
      <c r="AG13" s="16">
        <f>(Visit0!$AP$84)</f>
        <v>0</v>
      </c>
      <c r="AH13" s="16">
        <f>(Visit0!$AU$84)</f>
        <v>0</v>
      </c>
      <c r="AI13" s="16">
        <f>(Visit0!$AX$84)</f>
        <v>0</v>
      </c>
      <c r="AJ13" s="16">
        <f>(Visit0!$BB$84)</f>
        <v>0</v>
      </c>
      <c r="AK13" s="16">
        <f>(Visit0!$H$85)</f>
        <v>0</v>
      </c>
      <c r="AL13" s="16">
        <f>(Visit0!$J$85)</f>
        <v>0</v>
      </c>
      <c r="AM13" s="16">
        <f>(Visit0!$L$85)</f>
        <v>0</v>
      </c>
      <c r="AN13" s="16">
        <f>(Visit0!$O$85)</f>
        <v>0</v>
      </c>
      <c r="AO13" s="16">
        <f>(Visit0!$T$85)</f>
        <v>0</v>
      </c>
      <c r="AP13" s="16">
        <f>(Visit0!$AH$85)</f>
        <v>0</v>
      </c>
      <c r="AQ13" s="16">
        <f>(Visit0!$AK$85)</f>
        <v>0</v>
      </c>
      <c r="AR13" s="16">
        <f>(Visit0!$AP$85)</f>
        <v>0</v>
      </c>
      <c r="AS13" s="16">
        <f>(Visit0!$AU$85)</f>
        <v>0</v>
      </c>
      <c r="AT13" s="16">
        <f>(Visit0!$AX$85)</f>
        <v>0</v>
      </c>
      <c r="AU13" s="16">
        <f>(Visit0!$BB$85)</f>
        <v>0</v>
      </c>
      <c r="AV13" s="16">
        <f>(Visit0!$BB$70)</f>
        <v>0</v>
      </c>
      <c r="AW13" s="29" t="s">
        <v>589</v>
      </c>
      <c r="AX13" s="29" t="s">
        <v>589</v>
      </c>
      <c r="AY13" s="29" t="s">
        <v>589</v>
      </c>
      <c r="AZ13" s="29" t="s">
        <v>589</v>
      </c>
      <c r="BA13" s="29" t="s">
        <v>589</v>
      </c>
      <c r="BB13" s="16">
        <f>(Visit0!$AR$87)</f>
        <v>0</v>
      </c>
      <c r="BC13" s="16">
        <f>(Visit0!$AR$88)</f>
        <v>0</v>
      </c>
      <c r="BD13" s="29" t="s">
        <v>589</v>
      </c>
      <c r="BE13" s="29" t="s">
        <v>589</v>
      </c>
      <c r="BF13" s="29" t="s">
        <v>589</v>
      </c>
      <c r="BG13" s="29" t="s">
        <v>589</v>
      </c>
      <c r="BH13" s="29" t="s">
        <v>589</v>
      </c>
      <c r="BI13" s="29" t="s">
        <v>589</v>
      </c>
      <c r="BJ13" s="30">
        <f>(Visit0!$V$89)</f>
        <v>0</v>
      </c>
      <c r="BK13" s="31">
        <f>(Visit0!$V$90)</f>
        <v>0</v>
      </c>
      <c r="BL13" s="32">
        <f>(Visit0!$V$91)</f>
        <v>0</v>
      </c>
      <c r="BM13" s="32">
        <f>(Visit0!$V$92)</f>
        <v>0</v>
      </c>
      <c r="BN13" s="32">
        <f>(Visit0!$V$93)</f>
        <v>0</v>
      </c>
      <c r="BO13" s="32">
        <f>(Visit0!$V$94)</f>
        <v>0</v>
      </c>
      <c r="BP13" s="32">
        <f>(Visit0!$V$95)</f>
        <v>0</v>
      </c>
      <c r="BQ13" s="32">
        <f>(Visit0!$V$96)</f>
        <v>0</v>
      </c>
      <c r="BR13" s="32">
        <f>(Visit0!$V$97)</f>
        <v>0</v>
      </c>
      <c r="BS13" s="29" t="s">
        <v>589</v>
      </c>
      <c r="BT13" s="29" t="s">
        <v>589</v>
      </c>
      <c r="BU13" s="29" t="s">
        <v>589</v>
      </c>
      <c r="BV13" s="29" t="s">
        <v>589</v>
      </c>
      <c r="BW13" s="29" t="s">
        <v>589</v>
      </c>
      <c r="BX13" s="29" t="s">
        <v>589</v>
      </c>
      <c r="BY13" s="29" t="s">
        <v>589</v>
      </c>
      <c r="BZ13" s="15">
        <f>(Visit0!$BB$120)</f>
        <v>100</v>
      </c>
      <c r="CA13" s="15">
        <f>(Visit0!$BB$121)</f>
        <v>100</v>
      </c>
      <c r="CB13" s="15">
        <f>(Visit0!$BB$122)</f>
        <v>100</v>
      </c>
      <c r="CC13" s="15">
        <f>(Visit0!$BB$123)</f>
        <v>100</v>
      </c>
      <c r="CD13" s="15">
        <f>(Visit0!$BB$124)</f>
        <v>100</v>
      </c>
      <c r="CE13" s="15">
        <f>(Visit0!$BB$125)</f>
        <v>100</v>
      </c>
      <c r="CF13" s="34">
        <f>(Visit0!$BB$126)</f>
        <v>100</v>
      </c>
      <c r="CG13" s="34">
        <f>(Visit0!$BB$127)</f>
        <v>100</v>
      </c>
      <c r="CH13" s="34">
        <f>(Visit0!$BB$128)</f>
        <v>100</v>
      </c>
    </row>
    <row r="14" spans="1:86" ht="12.75">
      <c r="A14" s="16">
        <f>(Screening!$G$4)</f>
        <v>0</v>
      </c>
      <c r="B14" s="15">
        <v>6</v>
      </c>
      <c r="C14" s="18">
        <f>(Visit6Mo!$A$5)</f>
        <v>0</v>
      </c>
      <c r="D14" s="16">
        <f>(Visit6Mo!$H$83)</f>
        <v>0</v>
      </c>
      <c r="E14" s="16">
        <f>(Visit6Mo!$J$83)</f>
        <v>0</v>
      </c>
      <c r="F14" s="16">
        <f>(Visit6Mo!$L$83)</f>
        <v>0</v>
      </c>
      <c r="G14" s="16">
        <f>(Visit6Mo!$O$83)</f>
        <v>0</v>
      </c>
      <c r="H14" s="16">
        <f>(Visit6Mo!$T$83)</f>
        <v>0</v>
      </c>
      <c r="I14" s="16">
        <f>(Visit6Mo!$AH$83)</f>
        <v>0</v>
      </c>
      <c r="J14" s="16">
        <f>(Visit6Mo!$AK$83)</f>
        <v>0</v>
      </c>
      <c r="K14" s="16">
        <f>(Visit6Mo!$AP$83)</f>
        <v>0</v>
      </c>
      <c r="L14" s="16">
        <f>(Visit6Mo!$AU$83)</f>
        <v>0</v>
      </c>
      <c r="M14" s="16">
        <f>(Visit6Mo!$AX$83)</f>
        <v>0</v>
      </c>
      <c r="N14" s="16">
        <f>(Visit6Mo!$BB$83)</f>
        <v>0</v>
      </c>
      <c r="O14" s="16">
        <f>(Visit6Mo!$H$84)</f>
        <v>0</v>
      </c>
      <c r="P14" s="16">
        <f>(Visit6Mo!$J$84)</f>
        <v>0</v>
      </c>
      <c r="Q14" s="16">
        <f>(Visit6Mo!$L$84)</f>
        <v>0</v>
      </c>
      <c r="R14" s="16">
        <f>(Visit6Mo!$O$84)</f>
        <v>0</v>
      </c>
      <c r="S14" s="16">
        <f>(Visit6Mo!$T$84)</f>
        <v>0</v>
      </c>
      <c r="T14" s="16">
        <f>(Visit6Mo!$AH$84)</f>
        <v>0</v>
      </c>
      <c r="U14" s="16">
        <f>(Visit6Mo!$AK$84)</f>
        <v>0</v>
      </c>
      <c r="V14" s="16">
        <f>(Visit6Mo!$AP$84)</f>
        <v>0</v>
      </c>
      <c r="W14" s="16">
        <f>(Visit6Mo!$AU$84)</f>
        <v>0</v>
      </c>
      <c r="X14" s="16">
        <f>(Visit6Mo!$AX$84)</f>
        <v>0</v>
      </c>
      <c r="Y14" s="16">
        <f>(Visit6Mo!$BB$84)</f>
        <v>0</v>
      </c>
      <c r="Z14" s="16">
        <f>(Visit6Mo!$H$85)</f>
        <v>0</v>
      </c>
      <c r="AA14" s="16">
        <f>(Visit6Mo!$J$85)</f>
        <v>0</v>
      </c>
      <c r="AB14" s="16">
        <f>(Visit6Mo!$L$85)</f>
        <v>0</v>
      </c>
      <c r="AC14" s="16">
        <f>(Visit6Mo!$O$85)</f>
        <v>0</v>
      </c>
      <c r="AD14" s="16">
        <f>(Visit6Mo!$T$85)</f>
        <v>0</v>
      </c>
      <c r="AE14" s="16">
        <f>(Visit6Mo!$AH$85)</f>
        <v>0</v>
      </c>
      <c r="AF14" s="16">
        <f>(Visit6Mo!$AK$85)</f>
        <v>0</v>
      </c>
      <c r="AG14" s="16">
        <f>(Visit6Mo!$AP$85)</f>
        <v>0</v>
      </c>
      <c r="AH14" s="16">
        <f>(Visit6Mo!$AU$85)</f>
        <v>0</v>
      </c>
      <c r="AI14" s="16">
        <f>(Visit6Mo!$AX$85)</f>
        <v>0</v>
      </c>
      <c r="AJ14" s="16">
        <f>(Visit6Mo!$BB$85)</f>
        <v>0</v>
      </c>
      <c r="AK14" s="16">
        <f>(Visit6Mo!$H$86)</f>
        <v>0</v>
      </c>
      <c r="AL14" s="16">
        <f>(Visit6Mo!$J$86)</f>
        <v>0</v>
      </c>
      <c r="AM14" s="16">
        <f>(Visit6Mo!$L$86)</f>
        <v>0</v>
      </c>
      <c r="AN14" s="16">
        <f>(Visit6Mo!$O$86)</f>
        <v>0</v>
      </c>
      <c r="AO14" s="16">
        <f>(Visit6Mo!$T$86)</f>
        <v>0</v>
      </c>
      <c r="AP14" s="16">
        <f>(Visit6Mo!$AH$86)</f>
        <v>0</v>
      </c>
      <c r="AQ14" s="16">
        <f>(Visit6Mo!$AK$86)</f>
        <v>0</v>
      </c>
      <c r="AR14" s="16">
        <f>(Visit6Mo!$AP$86)</f>
        <v>0</v>
      </c>
      <c r="AS14" s="16">
        <f>(Visit6Mo!$AU$86)</f>
        <v>0</v>
      </c>
      <c r="AT14" s="16">
        <f>(Visit6Mo!$AX$86)</f>
        <v>0</v>
      </c>
      <c r="AU14" s="16">
        <f>(Visit6Mo!$BB$86)</f>
        <v>0</v>
      </c>
      <c r="AV14" s="16">
        <f>(Visit6Mo!$BB$71)</f>
        <v>0</v>
      </c>
      <c r="AW14" s="29" t="s">
        <v>589</v>
      </c>
      <c r="AX14" s="29" t="s">
        <v>589</v>
      </c>
      <c r="AY14" s="29" t="s">
        <v>589</v>
      </c>
      <c r="AZ14" s="29" t="s">
        <v>589</v>
      </c>
      <c r="BA14" s="29" t="s">
        <v>589</v>
      </c>
      <c r="BB14" s="16">
        <f>(Visit6Mo!$AR$88)</f>
        <v>0</v>
      </c>
      <c r="BC14" s="16">
        <f>(Visit6Mo!$AR$89)</f>
        <v>0</v>
      </c>
      <c r="BD14" s="29" t="s">
        <v>589</v>
      </c>
      <c r="BE14" s="29" t="s">
        <v>589</v>
      </c>
      <c r="BF14" s="29" t="s">
        <v>589</v>
      </c>
      <c r="BG14" s="29" t="s">
        <v>589</v>
      </c>
      <c r="BH14" s="29" t="s">
        <v>589</v>
      </c>
      <c r="BI14" s="29" t="s">
        <v>589</v>
      </c>
      <c r="BJ14" s="30">
        <f>(Visit6Mo!$V$90)</f>
        <v>0</v>
      </c>
      <c r="BK14" s="31">
        <f>(Visit6Mo!$V$91)</f>
        <v>0</v>
      </c>
      <c r="BL14" s="32">
        <f>(Visit6Mo!$V$92)</f>
        <v>0</v>
      </c>
      <c r="BM14" s="32">
        <f>(Visit6Mo!$V$93)</f>
        <v>0</v>
      </c>
      <c r="BN14" s="32">
        <f>(Visit6Mo!$V$94)</f>
        <v>0</v>
      </c>
      <c r="BO14" s="32">
        <f>(Visit6Mo!$V$95)</f>
        <v>0</v>
      </c>
      <c r="BP14" s="32">
        <f>(Visit6Mo!$V$96)</f>
        <v>0</v>
      </c>
      <c r="BQ14" s="32">
        <f>(Visit6Mo!$V$97)</f>
        <v>0</v>
      </c>
      <c r="BR14" s="32">
        <f>(Visit6Mo!$V$98)</f>
        <v>0</v>
      </c>
      <c r="BS14" s="29" t="s">
        <v>589</v>
      </c>
      <c r="BT14" s="29" t="s">
        <v>589</v>
      </c>
      <c r="BU14" s="29" t="s">
        <v>589</v>
      </c>
      <c r="BV14" s="29" t="s">
        <v>589</v>
      </c>
      <c r="BW14" s="29" t="s">
        <v>589</v>
      </c>
      <c r="BX14" s="29" t="s">
        <v>589</v>
      </c>
      <c r="BY14" s="29" t="s">
        <v>589</v>
      </c>
      <c r="BZ14" s="15">
        <f>(Visit6Mo!$BB$121)</f>
        <v>100</v>
      </c>
      <c r="CA14" s="15">
        <f>(Visit6Mo!$BB$122)</f>
        <v>100</v>
      </c>
      <c r="CB14" s="15">
        <f>(Visit6Mo!$BB$123)</f>
        <v>100</v>
      </c>
      <c r="CC14" s="15">
        <f>(Visit6Mo!$BB$124)</f>
        <v>100</v>
      </c>
      <c r="CD14" s="15">
        <f>(Visit6Mo!$BB$125)</f>
        <v>100</v>
      </c>
      <c r="CE14" s="15">
        <f>(Visit6Mo!$BB$126)</f>
        <v>100</v>
      </c>
      <c r="CF14" s="34">
        <f>(Visit6Mo!$BB$127)</f>
        <v>100</v>
      </c>
      <c r="CG14" s="34">
        <f>(Visit6Mo!$BB$128)</f>
        <v>100</v>
      </c>
      <c r="CH14" s="34">
        <f>(Visit6Mo!$BB$129)</f>
        <v>100</v>
      </c>
    </row>
    <row r="15" spans="1:86" ht="12.75">
      <c r="A15" s="16">
        <f>(Screening!$G$4)</f>
        <v>0</v>
      </c>
      <c r="B15" s="15">
        <v>12</v>
      </c>
      <c r="C15" s="18">
        <f>(Visit12Mo!$A$4)</f>
        <v>0</v>
      </c>
      <c r="D15" s="16">
        <f>(Visit12Mo!$H$82)</f>
        <v>0</v>
      </c>
      <c r="E15" s="16">
        <f>(Visit12Mo!$J$82)</f>
        <v>0</v>
      </c>
      <c r="F15" s="16">
        <f>(Visit12Mo!$L$82)</f>
        <v>0</v>
      </c>
      <c r="G15" s="16">
        <f>(Visit12Mo!$O$82)</f>
        <v>0</v>
      </c>
      <c r="H15" s="16">
        <f>(Visit12Mo!$T$82)</f>
        <v>0</v>
      </c>
      <c r="I15" s="16">
        <f>(Visit12Mo!$AH$82)</f>
        <v>0</v>
      </c>
      <c r="J15" s="16">
        <f>(Visit12Mo!$AK$82)</f>
        <v>0</v>
      </c>
      <c r="K15" s="16">
        <f>(Visit12Mo!$AP$82)</f>
        <v>0</v>
      </c>
      <c r="L15" s="16">
        <f>(Visit12Mo!$AU$82)</f>
        <v>0</v>
      </c>
      <c r="M15" s="16">
        <f>(Visit12Mo!$AX$82)</f>
        <v>0</v>
      </c>
      <c r="N15" s="16">
        <f>(Visit12Mo!$BB$82)</f>
        <v>0</v>
      </c>
      <c r="O15" s="16">
        <f>(Visit12Mo!$H$83)</f>
        <v>0</v>
      </c>
      <c r="P15" s="16">
        <f>(Visit12Mo!$J$83)</f>
        <v>0</v>
      </c>
      <c r="Q15" s="16">
        <f>(Visit12Mo!$L$83)</f>
        <v>0</v>
      </c>
      <c r="R15" s="16">
        <f>(Visit12Mo!$O$83)</f>
        <v>0</v>
      </c>
      <c r="S15" s="16">
        <f>(Visit12Mo!$T$83)</f>
        <v>0</v>
      </c>
      <c r="T15" s="16">
        <f>(Visit12Mo!$AH$83)</f>
        <v>0</v>
      </c>
      <c r="U15" s="16">
        <f>(Visit12Mo!$AK$83)</f>
        <v>0</v>
      </c>
      <c r="V15" s="16">
        <f>(Visit12Mo!$AP$83)</f>
        <v>0</v>
      </c>
      <c r="W15" s="16">
        <f>(Visit12Mo!$AU$83)</f>
        <v>0</v>
      </c>
      <c r="X15" s="16">
        <f>(Visit12Mo!$AX$83)</f>
        <v>0</v>
      </c>
      <c r="Y15" s="16">
        <f>(Visit12Mo!$BB$83)</f>
        <v>0</v>
      </c>
      <c r="Z15" s="16">
        <f>(Visit12Mo!$H$84)</f>
        <v>0</v>
      </c>
      <c r="AA15" s="16">
        <f>(Visit12Mo!$J$84)</f>
        <v>0</v>
      </c>
      <c r="AB15" s="16">
        <f>(Visit12Mo!$L$84)</f>
        <v>0</v>
      </c>
      <c r="AC15" s="16">
        <f>(Visit12Mo!$O$84)</f>
        <v>0</v>
      </c>
      <c r="AD15" s="16">
        <f>(Visit12Mo!$T$84)</f>
        <v>0</v>
      </c>
      <c r="AE15" s="16">
        <f>(Visit12Mo!$AH$84)</f>
        <v>0</v>
      </c>
      <c r="AF15" s="16">
        <f>(Visit12Mo!$AK$84)</f>
        <v>0</v>
      </c>
      <c r="AG15" s="16">
        <f>(Visit12Mo!$AP$84)</f>
        <v>0</v>
      </c>
      <c r="AH15" s="16">
        <f>(Visit12Mo!$AU$84)</f>
        <v>0</v>
      </c>
      <c r="AI15" s="16">
        <f>(Visit12Mo!$AX$84)</f>
        <v>0</v>
      </c>
      <c r="AJ15" s="16">
        <f>(Visit12Mo!$BB$84)</f>
        <v>0</v>
      </c>
      <c r="AK15" s="16">
        <f>(Visit12Mo!$H$85)</f>
        <v>0</v>
      </c>
      <c r="AL15" s="16">
        <f>(Visit12Mo!$J$85)</f>
        <v>0</v>
      </c>
      <c r="AM15" s="16">
        <f>(Visit12Mo!$L$85)</f>
        <v>0</v>
      </c>
      <c r="AN15" s="16">
        <f>(Visit12Mo!$O$85)</f>
        <v>0</v>
      </c>
      <c r="AO15" s="16">
        <f>(Visit12Mo!$T$85)</f>
        <v>0</v>
      </c>
      <c r="AP15" s="16">
        <f>(Visit12Mo!$AH$85)</f>
        <v>0</v>
      </c>
      <c r="AQ15" s="16">
        <f>(Visit12Mo!$AK$85)</f>
        <v>0</v>
      </c>
      <c r="AR15" s="16">
        <f>(Visit12Mo!$AP$85)</f>
        <v>0</v>
      </c>
      <c r="AS15" s="16">
        <f>(Visit12Mo!$AU$85)</f>
        <v>0</v>
      </c>
      <c r="AT15" s="16">
        <f>(Visit12Mo!$AX$85)</f>
        <v>0</v>
      </c>
      <c r="AU15" s="16">
        <f>(Visit12Mo!$BB$85)</f>
        <v>0</v>
      </c>
      <c r="AV15" s="16">
        <f>(Visit12Mo!$BB$70)</f>
        <v>0</v>
      </c>
      <c r="AW15" s="29" t="s">
        <v>589</v>
      </c>
      <c r="AX15" s="29" t="s">
        <v>589</v>
      </c>
      <c r="AY15" s="29" t="s">
        <v>589</v>
      </c>
      <c r="AZ15" s="29" t="s">
        <v>589</v>
      </c>
      <c r="BA15" s="29" t="s">
        <v>589</v>
      </c>
      <c r="BB15" s="16">
        <f>(Visit12Mo!$AR$87)</f>
        <v>9.8</v>
      </c>
      <c r="BC15" s="16">
        <f>(Visit12Mo!$AR$88)</f>
        <v>10.1</v>
      </c>
      <c r="BD15" s="29" t="s">
        <v>589</v>
      </c>
      <c r="BE15" s="29" t="s">
        <v>589</v>
      </c>
      <c r="BF15" s="29" t="s">
        <v>589</v>
      </c>
      <c r="BG15" s="29" t="s">
        <v>589</v>
      </c>
      <c r="BH15" s="29" t="s">
        <v>589</v>
      </c>
      <c r="BI15" s="29" t="s">
        <v>589</v>
      </c>
      <c r="BJ15" s="30">
        <f>(Visit12Mo!$V$89)</f>
        <v>1</v>
      </c>
      <c r="BK15" s="31">
        <f>(Visit12Mo!$V$90)</f>
        <v>6</v>
      </c>
      <c r="BL15" s="32">
        <f>(Visit12Mo!$V$91)</f>
        <v>30</v>
      </c>
      <c r="BM15" s="32" t="str">
        <f>(Visit12Mo!$V$92)</f>
        <v>N</v>
      </c>
      <c r="BN15" s="32" t="str">
        <f>(Visit12Mo!$V$93)</f>
        <v>N</v>
      </c>
      <c r="BO15" s="32" t="str">
        <f>(Visit12Mo!$V$94)</f>
        <v>N</v>
      </c>
      <c r="BP15" s="32" t="str">
        <f>(Visit12Mo!$V$95)</f>
        <v>N</v>
      </c>
      <c r="BQ15" s="32" t="str">
        <f>(Visit12Mo!$V$96)</f>
        <v>N</v>
      </c>
      <c r="BR15" s="32" t="str">
        <f>(Visit12Mo!$V$97)</f>
        <v>P</v>
      </c>
      <c r="BS15" s="29" t="s">
        <v>589</v>
      </c>
      <c r="BT15" s="29" t="s">
        <v>589</v>
      </c>
      <c r="BU15" s="29" t="s">
        <v>589</v>
      </c>
      <c r="BV15" s="29" t="s">
        <v>589</v>
      </c>
      <c r="BW15" s="29" t="s">
        <v>589</v>
      </c>
      <c r="BX15" s="29" t="s">
        <v>589</v>
      </c>
      <c r="BY15" s="29" t="s">
        <v>589</v>
      </c>
      <c r="BZ15" s="15">
        <f>(Visit12Mo!$BB$120)</f>
        <v>100</v>
      </c>
      <c r="CA15" s="15">
        <f>(Visit12Mo!$BB$121)</f>
        <v>100</v>
      </c>
      <c r="CB15" s="15">
        <f>(Visit12Mo!$BB$122)</f>
        <v>100</v>
      </c>
      <c r="CC15" s="15">
        <f>(Visit12Mo!$BB$123)</f>
        <v>100</v>
      </c>
      <c r="CD15" s="15">
        <f>(Visit12Mo!$BB$124)</f>
        <v>100</v>
      </c>
      <c r="CE15" s="15">
        <f>(Visit12Mo!$BB$125)</f>
        <v>100</v>
      </c>
      <c r="CF15" s="34">
        <f>(Visit12Mo!$BB$126)</f>
        <v>100</v>
      </c>
      <c r="CG15" s="34">
        <f>(Visit12Mo!$BB$127)</f>
        <v>100</v>
      </c>
      <c r="CH15" s="34">
        <f>(Visit12Mo!$BB$128)</f>
        <v>100</v>
      </c>
    </row>
    <row r="16" spans="1:86" ht="12.75">
      <c r="A16" s="16">
        <f>(Screening!$G$4)</f>
        <v>0</v>
      </c>
      <c r="B16" s="15">
        <v>24</v>
      </c>
      <c r="C16" s="18">
        <f>(Visit24Mo!$A$4)</f>
        <v>0</v>
      </c>
      <c r="D16" s="16">
        <f>(Visit24Mo!$H$82)</f>
        <v>0</v>
      </c>
      <c r="E16" s="16">
        <f>(Visit24Mo!$J$82)</f>
        <v>0</v>
      </c>
      <c r="F16" s="16">
        <f>(Visit24Mo!$L$82)</f>
        <v>0</v>
      </c>
      <c r="G16" s="16">
        <f>(Visit24Mo!$O$82)</f>
        <v>0</v>
      </c>
      <c r="H16" s="16">
        <f>(Visit24Mo!$T$82)</f>
        <v>0</v>
      </c>
      <c r="I16" s="16">
        <f>(Visit24Mo!$AH$82)</f>
        <v>0</v>
      </c>
      <c r="J16" s="16">
        <f>(Visit24Mo!$AK$82)</f>
        <v>0</v>
      </c>
      <c r="K16" s="16">
        <f>(Visit24Mo!$AP$82)</f>
        <v>0</v>
      </c>
      <c r="L16" s="16">
        <f>(Visit24Mo!$AU$82)</f>
        <v>0</v>
      </c>
      <c r="M16" s="16">
        <f>(Visit24Mo!$AX$82)</f>
        <v>0</v>
      </c>
      <c r="N16" s="16">
        <f>(Visit24Mo!$BB$82)</f>
        <v>0</v>
      </c>
      <c r="O16" s="16">
        <f>(Visit24Mo!$H$83)</f>
        <v>0</v>
      </c>
      <c r="P16" s="16">
        <f>(Visit24Mo!$J$83)</f>
        <v>0</v>
      </c>
      <c r="Q16" s="16">
        <f>(Visit24Mo!$L$83)</f>
        <v>0</v>
      </c>
      <c r="R16" s="16">
        <f>(Visit24Mo!$O$83)</f>
        <v>0</v>
      </c>
      <c r="S16" s="16">
        <f>(Visit24Mo!$T$83)</f>
        <v>0</v>
      </c>
      <c r="T16" s="16">
        <f>(Visit24Mo!$AH$83)</f>
        <v>0</v>
      </c>
      <c r="U16" s="16">
        <f>(Visit24Mo!$AK$83)</f>
        <v>0</v>
      </c>
      <c r="V16" s="16">
        <f>(Visit24Mo!$AP$83)</f>
        <v>0</v>
      </c>
      <c r="W16" s="16">
        <f>(Visit24Mo!$AU$83)</f>
        <v>0</v>
      </c>
      <c r="X16" s="16">
        <f>(Visit24Mo!$AX$83)</f>
        <v>0</v>
      </c>
      <c r="Y16" s="16">
        <f>(Visit24Mo!$BB$83)</f>
        <v>0</v>
      </c>
      <c r="Z16" s="16">
        <f>(Visit24Mo!$H$84)</f>
        <v>0</v>
      </c>
      <c r="AA16" s="16">
        <f>(Visit24Mo!$J$84)</f>
        <v>0</v>
      </c>
      <c r="AB16" s="16">
        <f>(Visit24Mo!$L$84)</f>
        <v>0</v>
      </c>
      <c r="AC16" s="16">
        <f>(Visit24Mo!$O$84)</f>
        <v>0</v>
      </c>
      <c r="AD16" s="16">
        <f>(Visit24Mo!$T$84)</f>
        <v>0</v>
      </c>
      <c r="AE16" s="16">
        <f>(Visit24Mo!$AH$84)</f>
        <v>0</v>
      </c>
      <c r="AF16" s="16">
        <f>(Visit24Mo!$AK$84)</f>
        <v>0</v>
      </c>
      <c r="AG16" s="16">
        <f>(Visit24Mo!$AP$84)</f>
        <v>0</v>
      </c>
      <c r="AH16" s="16">
        <f>(Visit24Mo!$AU$84)</f>
        <v>0</v>
      </c>
      <c r="AI16" s="16">
        <f>(Visit24Mo!$AX$84)</f>
        <v>0</v>
      </c>
      <c r="AJ16" s="16">
        <f>(Visit24Mo!$BB$84)</f>
        <v>0</v>
      </c>
      <c r="AK16" s="16">
        <f>(Visit24Mo!$H$85)</f>
        <v>0</v>
      </c>
      <c r="AL16" s="16">
        <f>(Visit24Mo!$J$85)</f>
        <v>0</v>
      </c>
      <c r="AM16" s="16">
        <f>(Visit24Mo!$L$85)</f>
        <v>0</v>
      </c>
      <c r="AN16" s="16">
        <f>(Visit24Mo!$O$85)</f>
        <v>0</v>
      </c>
      <c r="AO16" s="16">
        <f>(Visit24Mo!$T$85)</f>
        <v>0</v>
      </c>
      <c r="AP16" s="16">
        <f>(Visit24Mo!$AH$85)</f>
        <v>0</v>
      </c>
      <c r="AQ16" s="16">
        <f>(Visit24Mo!$AK$85)</f>
        <v>0</v>
      </c>
      <c r="AR16" s="16">
        <f>(Visit24Mo!$AP$85)</f>
        <v>0</v>
      </c>
      <c r="AS16" s="16">
        <f>(Visit24Mo!$AU$85)</f>
        <v>0</v>
      </c>
      <c r="AT16" s="16">
        <f>(Visit24Mo!$AX$85)</f>
        <v>0</v>
      </c>
      <c r="AU16" s="16">
        <f>(Visit24Mo!$BB$85)</f>
        <v>0</v>
      </c>
      <c r="AV16" s="16">
        <f>(Visit24Mo!$BB$70)</f>
        <v>0</v>
      </c>
      <c r="AW16" s="29" t="s">
        <v>589</v>
      </c>
      <c r="AX16" s="29" t="s">
        <v>589</v>
      </c>
      <c r="AY16" s="29" t="s">
        <v>589</v>
      </c>
      <c r="AZ16" s="29" t="s">
        <v>589</v>
      </c>
      <c r="BA16" s="29" t="s">
        <v>589</v>
      </c>
      <c r="BB16" s="16">
        <f>(Visit24Mo!$AR$87)</f>
        <v>0</v>
      </c>
      <c r="BC16" s="16">
        <f>(Visit24Mo!$AR$88)</f>
        <v>0</v>
      </c>
      <c r="BD16" s="29" t="s">
        <v>589</v>
      </c>
      <c r="BE16" s="29" t="s">
        <v>589</v>
      </c>
      <c r="BF16" s="29" t="s">
        <v>589</v>
      </c>
      <c r="BG16" s="29" t="s">
        <v>589</v>
      </c>
      <c r="BH16" s="29" t="s">
        <v>589</v>
      </c>
      <c r="BI16" s="29" t="s">
        <v>589</v>
      </c>
      <c r="BJ16" s="30">
        <f>(Visit24Mo!$V$89)</f>
        <v>0</v>
      </c>
      <c r="BK16" s="31">
        <f>(Visit24Mo!$V$90)</f>
        <v>0</v>
      </c>
      <c r="BL16" s="32">
        <f>(Visit24Mo!$V$91)</f>
        <v>0</v>
      </c>
      <c r="BM16" s="32">
        <f>(Visit24Mo!$V$92)</f>
        <v>0</v>
      </c>
      <c r="BN16" s="32">
        <f>(Visit24Mo!$V$93)</f>
        <v>0</v>
      </c>
      <c r="BO16" s="32">
        <f>(Visit24Mo!$V$94)</f>
        <v>0</v>
      </c>
      <c r="BP16" s="32">
        <f>(Visit24Mo!$V$95)</f>
        <v>0</v>
      </c>
      <c r="BQ16" s="32">
        <f>(Visit24Mo!$V$96)</f>
        <v>0</v>
      </c>
      <c r="BR16" s="32">
        <f>(Visit24Mo!$V$97)</f>
        <v>0</v>
      </c>
      <c r="BS16" s="29" t="s">
        <v>589</v>
      </c>
      <c r="BT16" s="29" t="s">
        <v>589</v>
      </c>
      <c r="BU16" s="29" t="s">
        <v>589</v>
      </c>
      <c r="BV16" s="29" t="s">
        <v>589</v>
      </c>
      <c r="BW16" s="29" t="s">
        <v>589</v>
      </c>
      <c r="BX16" s="29" t="s">
        <v>589</v>
      </c>
      <c r="BY16" s="29" t="s">
        <v>589</v>
      </c>
      <c r="BZ16" s="15">
        <f>(Visit24Mo!$BB$120)</f>
        <v>100</v>
      </c>
      <c r="CA16" s="15">
        <f>(Visit24Mo!$BB$121)</f>
        <v>100</v>
      </c>
      <c r="CB16" s="15">
        <f>(Visit24Mo!$BB$122)</f>
        <v>100</v>
      </c>
      <c r="CC16" s="15">
        <f>(Visit24Mo!$BB$123)</f>
        <v>100</v>
      </c>
      <c r="CD16" s="15">
        <f>(Visit24Mo!$BB$124)</f>
        <v>100</v>
      </c>
      <c r="CE16" s="15">
        <f>(Visit24Mo!$BB$125)</f>
        <v>100</v>
      </c>
      <c r="CF16" s="34">
        <f>(Visit24Mo!$BB$126)</f>
        <v>100</v>
      </c>
      <c r="CG16" s="34">
        <f>(Visit24Mo!$BB$127)</f>
        <v>100</v>
      </c>
      <c r="CH16" s="34">
        <f>(Visit24Mo!$BB$128)</f>
        <v>100</v>
      </c>
    </row>
    <row r="17" spans="1:86" ht="12.75">
      <c r="A17" s="16">
        <f>(Screening!$G$4)</f>
        <v>0</v>
      </c>
      <c r="B17" s="15">
        <v>36</v>
      </c>
      <c r="C17" s="18">
        <f>(Visit36Mo!$A$4)</f>
        <v>0</v>
      </c>
      <c r="D17" s="16">
        <f>(Visit36Mo!$H$82)</f>
        <v>0</v>
      </c>
      <c r="E17" s="16">
        <f>(Visit36Mo!$J$82)</f>
        <v>0</v>
      </c>
      <c r="F17" s="16">
        <f>(Visit36Mo!$L$82)</f>
        <v>0</v>
      </c>
      <c r="G17" s="16">
        <f>(Visit36Mo!$O$82)</f>
        <v>0</v>
      </c>
      <c r="H17" s="16">
        <f>(Visit36Mo!$T$82)</f>
        <v>0</v>
      </c>
      <c r="I17" s="16">
        <f>(Visit36Mo!$AH$82)</f>
        <v>0</v>
      </c>
      <c r="J17" s="16">
        <f>(Visit36Mo!$AK$82)</f>
        <v>0</v>
      </c>
      <c r="K17" s="16">
        <f>(Visit36Mo!$AP$82)</f>
        <v>0</v>
      </c>
      <c r="L17" s="16">
        <f>(Visit36Mo!$AU$82)</f>
        <v>0</v>
      </c>
      <c r="M17" s="16">
        <f>(Visit36Mo!$AX$82)</f>
        <v>0</v>
      </c>
      <c r="N17" s="16">
        <f>(Visit36Mo!$BB$82)</f>
        <v>0</v>
      </c>
      <c r="O17" s="16">
        <f>(Visit36Mo!$H$83)</f>
        <v>0</v>
      </c>
      <c r="P17" s="16">
        <f>(Visit36Mo!$J$83)</f>
        <v>0</v>
      </c>
      <c r="Q17" s="16">
        <f>(Visit36Mo!$L$83)</f>
        <v>0</v>
      </c>
      <c r="R17" s="16">
        <f>(Visit36Mo!$O$83)</f>
        <v>0</v>
      </c>
      <c r="S17" s="16">
        <f>(Visit36Mo!$T$83)</f>
        <v>0</v>
      </c>
      <c r="T17" s="16">
        <f>(Visit36Mo!$AH$83)</f>
        <v>0</v>
      </c>
      <c r="U17" s="16">
        <f>(Visit36Mo!$AK$83)</f>
        <v>0</v>
      </c>
      <c r="V17" s="16">
        <f>(Visit36Mo!$AP$83)</f>
        <v>0</v>
      </c>
      <c r="W17" s="16">
        <f>(Visit36Mo!$AU$83)</f>
        <v>0</v>
      </c>
      <c r="X17" s="16">
        <f>(Visit36Mo!$AX$83)</f>
        <v>0</v>
      </c>
      <c r="Y17" s="16">
        <f>(Visit36Mo!$BB$83)</f>
        <v>0</v>
      </c>
      <c r="Z17" s="16">
        <f>(Visit36Mo!$H$84)</f>
        <v>0</v>
      </c>
      <c r="AA17" s="16">
        <f>(Visit36Mo!$J$84)</f>
        <v>0</v>
      </c>
      <c r="AB17" s="16">
        <f>(Visit36Mo!$L$84)</f>
        <v>0</v>
      </c>
      <c r="AC17" s="16">
        <f>(Visit36Mo!$O$84)</f>
        <v>0</v>
      </c>
      <c r="AD17" s="16">
        <f>(Visit36Mo!$T$84)</f>
        <v>0</v>
      </c>
      <c r="AE17" s="16">
        <f>(Visit36Mo!$AH$84)</f>
        <v>0</v>
      </c>
      <c r="AF17" s="16">
        <f>(Visit36Mo!$AK$84)</f>
        <v>0</v>
      </c>
      <c r="AG17" s="16">
        <f>(Visit36Mo!$AP$84)</f>
        <v>0</v>
      </c>
      <c r="AH17" s="16">
        <f>(Visit36Mo!$AU$84)</f>
        <v>0</v>
      </c>
      <c r="AI17" s="16">
        <f>(Visit36Mo!$AX$84)</f>
        <v>0</v>
      </c>
      <c r="AJ17" s="16">
        <f>(Visit36Mo!$BB$84)</f>
        <v>0</v>
      </c>
      <c r="AK17" s="16">
        <f>(Visit36Mo!$H$85)</f>
        <v>0</v>
      </c>
      <c r="AL17" s="16">
        <f>(Visit36Mo!$J$85)</f>
        <v>0</v>
      </c>
      <c r="AM17" s="16">
        <f>(Visit36Mo!$L$85)</f>
        <v>0</v>
      </c>
      <c r="AN17" s="16">
        <f>(Visit36Mo!$O$85)</f>
        <v>0</v>
      </c>
      <c r="AO17" s="16">
        <f>(Visit36Mo!$T$85)</f>
        <v>0</v>
      </c>
      <c r="AP17" s="16">
        <f>(Visit36Mo!$AH$85)</f>
        <v>0</v>
      </c>
      <c r="AQ17" s="16">
        <f>(Visit36Mo!$AK$85)</f>
        <v>0</v>
      </c>
      <c r="AR17" s="16">
        <f>(Visit36Mo!$AP$85)</f>
        <v>0</v>
      </c>
      <c r="AS17" s="16">
        <f>(Visit36Mo!$AU$85)</f>
        <v>0</v>
      </c>
      <c r="AT17" s="16">
        <f>(Visit36Mo!$AX$85)</f>
        <v>0</v>
      </c>
      <c r="AU17" s="16">
        <f>(Visit36Mo!$BB$85)</f>
        <v>0</v>
      </c>
      <c r="AV17" s="16">
        <f>(Visit36Mo!$BB$70)</f>
        <v>0</v>
      </c>
      <c r="AW17" s="29" t="s">
        <v>589</v>
      </c>
      <c r="AX17" s="29" t="s">
        <v>589</v>
      </c>
      <c r="AY17" s="29" t="s">
        <v>589</v>
      </c>
      <c r="AZ17" s="29" t="s">
        <v>589</v>
      </c>
      <c r="BA17" s="29" t="s">
        <v>589</v>
      </c>
      <c r="BB17" s="16">
        <f>(Visit36Mo!$AR$87)</f>
        <v>0</v>
      </c>
      <c r="BC17" s="16">
        <f>(Visit36Mo!$AR$88)</f>
        <v>0</v>
      </c>
      <c r="BD17" s="29" t="s">
        <v>589</v>
      </c>
      <c r="BE17" s="29" t="s">
        <v>589</v>
      </c>
      <c r="BF17" s="29" t="s">
        <v>589</v>
      </c>
      <c r="BG17" s="29" t="s">
        <v>589</v>
      </c>
      <c r="BH17" s="29" t="s">
        <v>589</v>
      </c>
      <c r="BI17" s="29" t="s">
        <v>589</v>
      </c>
      <c r="BJ17" s="30">
        <f>(Visit36Mo!$V$89)</f>
        <v>0</v>
      </c>
      <c r="BK17" s="31">
        <f>(Visit36Mo!$V$90)</f>
        <v>0</v>
      </c>
      <c r="BL17" s="32">
        <f>(Visit36Mo!$V$91)</f>
        <v>0</v>
      </c>
      <c r="BM17" s="32">
        <f>(Visit36Mo!$V$92)</f>
        <v>0</v>
      </c>
      <c r="BN17" s="32">
        <f>(Visit36Mo!$V$93)</f>
        <v>0</v>
      </c>
      <c r="BO17" s="32">
        <f>(Visit36Mo!$V$94)</f>
        <v>0</v>
      </c>
      <c r="BP17" s="32">
        <f>(Visit36Mo!$V$95)</f>
        <v>0</v>
      </c>
      <c r="BQ17" s="32">
        <f>(Visit36Mo!$V$96)</f>
        <v>0</v>
      </c>
      <c r="BR17" s="32" t="str">
        <f>(Visit36Mo!$V$97)</f>
        <v>P</v>
      </c>
      <c r="BS17" s="29" t="s">
        <v>589</v>
      </c>
      <c r="BT17" s="29" t="s">
        <v>589</v>
      </c>
      <c r="BU17" s="29" t="s">
        <v>589</v>
      </c>
      <c r="BV17" s="29" t="s">
        <v>589</v>
      </c>
      <c r="BW17" s="29" t="s">
        <v>589</v>
      </c>
      <c r="BX17" s="29" t="s">
        <v>589</v>
      </c>
      <c r="BY17" s="29" t="s">
        <v>589</v>
      </c>
      <c r="BZ17" s="15">
        <f>(Visit36Mo!$BB$120)</f>
        <v>100</v>
      </c>
      <c r="CA17" s="15">
        <f>(Visit36Mo!$BB$121)</f>
        <v>100</v>
      </c>
      <c r="CB17" s="15">
        <f>(Visit36Mo!$BB$122)</f>
        <v>100</v>
      </c>
      <c r="CC17" s="15">
        <f>(Visit36Mo!$BB$123)</f>
        <v>100</v>
      </c>
      <c r="CD17" s="15">
        <f>(Visit36Mo!$BB$124)</f>
        <v>100</v>
      </c>
      <c r="CE17" s="15">
        <f>(Visit36Mo!$BB$125)</f>
        <v>100</v>
      </c>
      <c r="CF17" s="34">
        <f>(Visit36Mo!$BB$126)</f>
        <v>100</v>
      </c>
      <c r="CG17" s="34">
        <f>(Visit36Mo!$BB$127)</f>
        <v>100</v>
      </c>
      <c r="CH17" s="34">
        <f>(Visit36Mo!$BB$128)</f>
        <v>100</v>
      </c>
    </row>
  </sheetData>
  <sheetProtection/>
  <mergeCells count="29">
    <mergeCell ref="D10:N10"/>
    <mergeCell ref="O10:Y10"/>
    <mergeCell ref="Z10:AJ10"/>
    <mergeCell ref="AK10:AU10"/>
    <mergeCell ref="A1:C1"/>
    <mergeCell ref="D1:G1"/>
    <mergeCell ref="AL1:AM1"/>
    <mergeCell ref="AN1:AY1"/>
    <mergeCell ref="R1:Y1"/>
    <mergeCell ref="Z1:AK1"/>
    <mergeCell ref="H1:O1"/>
    <mergeCell ref="P1:Q1"/>
    <mergeCell ref="AZ1:BS1"/>
    <mergeCell ref="CR1:CZ1"/>
    <mergeCell ref="DA1:DI1"/>
    <mergeCell ref="BT1:CQ1"/>
    <mergeCell ref="DJ1:DT1"/>
    <mergeCell ref="DU1:EE1"/>
    <mergeCell ref="EF1:EP1"/>
    <mergeCell ref="EQ1:FA1"/>
    <mergeCell ref="FB1:FL1"/>
    <mergeCell ref="FM1:FW1"/>
    <mergeCell ref="FX1:GH1"/>
    <mergeCell ref="GI1:GS1"/>
    <mergeCell ref="IL1:IV1"/>
    <mergeCell ref="GT1:HD1"/>
    <mergeCell ref="HE1:HO1"/>
    <mergeCell ref="HP1:HZ1"/>
    <mergeCell ref="IA1:I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Bertram L Kasiske</dc:creator>
  <cp:keywords/>
  <dc:description/>
  <cp:lastModifiedBy>guillm</cp:lastModifiedBy>
  <cp:lastPrinted>2007-06-17T18:02:27Z</cp:lastPrinted>
  <dcterms:created xsi:type="dcterms:W3CDTF">2005-04-11T11:04:40Z</dcterms:created>
  <dcterms:modified xsi:type="dcterms:W3CDTF">2017-11-28T19:00:00Z</dcterms:modified>
  <cp:category/>
  <cp:version/>
  <cp:contentType/>
  <cp:contentStatus/>
</cp:coreProperties>
</file>